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30" windowWidth="15480" windowHeight="11640"/>
  </bookViews>
  <sheets>
    <sheet name="Лист1" sheetId="1" r:id="rId1"/>
    <sheet name="Лист2" sheetId="2" r:id="rId2"/>
  </sheets>
  <definedNames>
    <definedName name="_xlnm.Print_Titles" localSheetId="0">Лист1!$10:$12</definedName>
  </definedNames>
  <calcPr calcId="145621" calcMode="manual"/>
</workbook>
</file>

<file path=xl/calcChain.xml><?xml version="1.0" encoding="utf-8"?>
<calcChain xmlns="http://schemas.openxmlformats.org/spreadsheetml/2006/main">
  <c r="K219" i="1" l="1"/>
  <c r="J219" i="1"/>
  <c r="I219" i="1"/>
  <c r="H219" i="1"/>
  <c r="F219" i="1"/>
  <c r="E219" i="1"/>
  <c r="K257" i="1" l="1"/>
  <c r="J257" i="1"/>
  <c r="I257" i="1"/>
  <c r="H257" i="1"/>
  <c r="G257" i="1"/>
  <c r="F257" i="1"/>
  <c r="E257" i="1"/>
  <c r="D257" i="1"/>
  <c r="E254" i="1" l="1"/>
  <c r="G253" i="1"/>
  <c r="I253" i="1" s="1"/>
  <c r="K253" i="1" s="1"/>
  <c r="F253" i="1"/>
  <c r="H253" i="1" s="1"/>
  <c r="J253" i="1" s="1"/>
  <c r="K129" i="1"/>
  <c r="J129" i="1"/>
  <c r="I129" i="1"/>
  <c r="H129" i="1"/>
  <c r="G129" i="1"/>
  <c r="F129" i="1"/>
  <c r="E129" i="1"/>
  <c r="D129" i="1"/>
  <c r="C129" i="1"/>
</calcChain>
</file>

<file path=xl/sharedStrings.xml><?xml version="1.0" encoding="utf-8"?>
<sst xmlns="http://schemas.openxmlformats.org/spreadsheetml/2006/main" count="545" uniqueCount="310">
  <si>
    <t>Объем отгруженных товаров собственного производства, выполненных работ и услуг собственными силами - Подраздел DK: Производство машин и оборудования (без производства оружия и боеприпасов)</t>
  </si>
  <si>
    <t>Индекс производства - Подраздел DK: Производство машин и оборудования</t>
  </si>
  <si>
    <t>Объем отгруженных товаров собственного производства, выполненных работ и услуг собственными силами - Подраздел DL: Производство электрооборудования, электронного и оптического оборудования</t>
  </si>
  <si>
    <t>Индекс производства - Подраздел DL: Производство электрооборудования, электронного и оптического оборудования</t>
  </si>
  <si>
    <t>Объем отгруженных товаров собственного производства, выполненных работ и услуг собственными силами - Подраздел DM: Производство транспортных средств и оборудования</t>
  </si>
  <si>
    <t>Индекс производства - Подраздел DM: Производство транспортных средств и оборудования</t>
  </si>
  <si>
    <t>Объем отгруженных товаров собственного производства, выполненных работ и услуг собственными силами - Подраздел DN: Прочие производства</t>
  </si>
  <si>
    <t>Индекс производства - Подраздел DN: Прочие производства</t>
  </si>
  <si>
    <t>Производство и распределение электроэнергии, газа и воды</t>
  </si>
  <si>
    <t>Объем отгруженных товаров собственного производства, выполненных работ и услуг собственными силами - РАЗДЕЛ E: Производство и распределение электроэнергии, газа и воды</t>
  </si>
  <si>
    <t>Индекс производства - РАЗДЕЛ E: Производство и распределение электроэнергии, газа и воды</t>
  </si>
  <si>
    <t>Потребление электроэнергии</t>
  </si>
  <si>
    <t>млн.кВт.ч.</t>
  </si>
  <si>
    <t>в том числе по группам потребителей:</t>
  </si>
  <si>
    <t>Базовые потребители</t>
  </si>
  <si>
    <t>млн. кВт. ч.</t>
  </si>
  <si>
    <t>Население</t>
  </si>
  <si>
    <t>Прочие потребители</t>
  </si>
  <si>
    <t>Средние тарифы на электроэнергию, отпущенную различным категориям потребителей</t>
  </si>
  <si>
    <t>руб./тыс.кВт.ч</t>
  </si>
  <si>
    <t>Индекс тарифов по категориям потребителей</t>
  </si>
  <si>
    <t xml:space="preserve">   электроэнергия, отпущенная различным категориям потребителей</t>
  </si>
  <si>
    <t xml:space="preserve">   электроэнергия, отпущенная промышленным потребителям</t>
  </si>
  <si>
    <t xml:space="preserve">   электроэнергия, отпущенная населению</t>
  </si>
  <si>
    <t>2.4. Сельское хозяйство</t>
  </si>
  <si>
    <t>Продукция сельского хозяйства</t>
  </si>
  <si>
    <t>Индекс производства продукции сельского хозяйства</t>
  </si>
  <si>
    <t>Продукция сельского хозяйства в хозяйствах всех категорий, в том числе:</t>
  </si>
  <si>
    <t>Продукция растениеводства</t>
  </si>
  <si>
    <t>Индекс производства продукции растениеводства</t>
  </si>
  <si>
    <t>Продукция животноводства</t>
  </si>
  <si>
    <t>Индекс производства продукции животноводства</t>
  </si>
  <si>
    <t>2.5. Транспорт и связь</t>
  </si>
  <si>
    <t>2.5.1. Транспорт</t>
  </si>
  <si>
    <t>Протяженность автомобильных дорог общего пользования с твердым покрытием (федерального, регионального и межмуниципального, местного значения)</t>
  </si>
  <si>
    <t>км.</t>
  </si>
  <si>
    <t xml:space="preserve">    в том числе федерального значения</t>
  </si>
  <si>
    <t>Плотность железнодорожных путей общего пользования</t>
  </si>
  <si>
    <t>Плотность автомобильных дорог общего пользования с твердым покрытием</t>
  </si>
  <si>
    <t>Удельный вес автомобильных дорог с твердым покрытием в общей протяженности автомобильных дорог общего пользования</t>
  </si>
  <si>
    <t>на конец года; %</t>
  </si>
  <si>
    <t>2.5.2. Связь</t>
  </si>
  <si>
    <t>Объем услуг связи</t>
  </si>
  <si>
    <t>в том числе:</t>
  </si>
  <si>
    <t>Наличие персональных компьютеров</t>
  </si>
  <si>
    <t xml:space="preserve">          в том числе подключенных к сети Интернет</t>
  </si>
  <si>
    <t xml:space="preserve">2.6. Производство важнейших видов продукции в натуральном выражении </t>
  </si>
  <si>
    <t>Валовой сбор зерна (в весе после доработки)</t>
  </si>
  <si>
    <t>тыс. тонн</t>
  </si>
  <si>
    <t>Валовой сбор картофеля</t>
  </si>
  <si>
    <t>Валовой сбор овощей</t>
  </si>
  <si>
    <t>Скот и птица на убой (в живом весе)</t>
  </si>
  <si>
    <t>Молоко</t>
  </si>
  <si>
    <t>Яйца</t>
  </si>
  <si>
    <t>Древесина необработанная</t>
  </si>
  <si>
    <t>млн. куб. м</t>
  </si>
  <si>
    <t>млн.тонн</t>
  </si>
  <si>
    <t>Нефть добытая, включая газовый конденсат</t>
  </si>
  <si>
    <t>Мясо и субпродукты пищевые убойных животных</t>
  </si>
  <si>
    <t>Мясо и субпродукты пищевые домашней птицы</t>
  </si>
  <si>
    <t>Масло сливочное и пасты масляные</t>
  </si>
  <si>
    <t>Сахар белый свекловичный в твердом состоянии</t>
  </si>
  <si>
    <t>Рыба и продукты рыбные переработанные и консервированные</t>
  </si>
  <si>
    <t>Спирт этиловый ректификованный из пищевого сырья</t>
  </si>
  <si>
    <t>тыс. дкл</t>
  </si>
  <si>
    <t>Водка</t>
  </si>
  <si>
    <t xml:space="preserve">Трикотажные изделия </t>
  </si>
  <si>
    <t xml:space="preserve">Обувь  </t>
  </si>
  <si>
    <t>Лесоматериалы, продольно распиленные или расколотые, разделенные на слои или лущеные, толщиной более 6мм, шпалы железнодорожные или трамвайные деревянные, непропитанные</t>
  </si>
  <si>
    <t>Бумага</t>
  </si>
  <si>
    <t>Удобрения минеральные или химические в пересчете на 100% питательных веществ</t>
  </si>
  <si>
    <t>тыс.тонн</t>
  </si>
  <si>
    <t>Портландцемент, цемент глиноземистый, цемент шлаковый и аналогичные цементы гидравлические</t>
  </si>
  <si>
    <t>Кирпич строительный (включая камни) из цемента, бетона или искусственного камня</t>
  </si>
  <si>
    <t>млн. условных кирпичей</t>
  </si>
  <si>
    <t>Прокат готовый черных металлов</t>
  </si>
  <si>
    <t>Электроэнергия</t>
  </si>
  <si>
    <t>млрд. кВт. ч.</t>
  </si>
  <si>
    <t>в том числе произведенная</t>
  </si>
  <si>
    <t>атомными электростанциями</t>
  </si>
  <si>
    <t>тепловыми электростанциями</t>
  </si>
  <si>
    <t>гидроэлектростанциями</t>
  </si>
  <si>
    <t>2.7. Строительство</t>
  </si>
  <si>
    <t>Объем работ, выполненных по виду экономической деятельности "Строительство" (Раздел F)</t>
  </si>
  <si>
    <t>Индекс производства по виду деятельности "Строительство" (Раздел F)</t>
  </si>
  <si>
    <t>% к предыдущему году в сопоставимых ценах</t>
  </si>
  <si>
    <t>Ввод в действие жилых домов</t>
  </si>
  <si>
    <t>тыс. кв. м. в общей площади</t>
  </si>
  <si>
    <t>Удельный вес жилых домов, построенных населением</t>
  </si>
  <si>
    <t>%</t>
  </si>
  <si>
    <t>3. Торговля и услуги населению</t>
  </si>
  <si>
    <t>Индекс потребительских цен за период с начала года</t>
  </si>
  <si>
    <t>к соответствующему периоду предыдущего года, %</t>
  </si>
  <si>
    <t>Оборот розничной торговли</t>
  </si>
  <si>
    <t>Оборот общественного питания</t>
  </si>
  <si>
    <t>Объем платных услуг населению</t>
  </si>
  <si>
    <t>Индекс-дефлятор объема платных услуг</t>
  </si>
  <si>
    <t>4. Внешнеэкономическая деятельность</t>
  </si>
  <si>
    <t>Экспорт товаров</t>
  </si>
  <si>
    <t>Импорт товаров</t>
  </si>
  <si>
    <t>Страны дальнего зарубежья</t>
  </si>
  <si>
    <t>Экспорт товаров - всего</t>
  </si>
  <si>
    <t>в том числе по группам товаров:</t>
  </si>
  <si>
    <t>Продовольственные товары и сельскохозяйственное сырье (группы 1-24)</t>
  </si>
  <si>
    <t>Продукция топливно-энергетического комплекса (группа 27)</t>
  </si>
  <si>
    <t>Продукция химической промышленности, каучук (группы 28-40)</t>
  </si>
  <si>
    <t>Древесина и целлюлозно-бумажные изделия (группы 44-49)</t>
  </si>
  <si>
    <t>Металлы и изделия из них (группы 72-83)</t>
  </si>
  <si>
    <t>Машины, оборудование и транспортные средства (группы 84-90)</t>
  </si>
  <si>
    <t>Импорт товаров - всего</t>
  </si>
  <si>
    <t>текстильное и швейное производство</t>
  </si>
  <si>
    <t xml:space="preserve">Государства-участники СНГ </t>
  </si>
  <si>
    <t>единиц</t>
  </si>
  <si>
    <t>в том числе по отдельным видам экономической деятельности:</t>
  </si>
  <si>
    <t>добыча полезных ископаемых</t>
  </si>
  <si>
    <t>обрабатывающие производства</t>
  </si>
  <si>
    <t>производство и распределение электроэнергии, газа и воды</t>
  </si>
  <si>
    <t>строительство</t>
  </si>
  <si>
    <t>оптовая и розничная торговля, ремонт автотранспортных средств, мотоциклов, бытовых изделий и предметов личного пользования</t>
  </si>
  <si>
    <t>транспорт и связь</t>
  </si>
  <si>
    <t>операции с недвижимом имуществом, аренда и предоставление услуг</t>
  </si>
  <si>
    <t>из них научные исследования и разработки</t>
  </si>
  <si>
    <t>операции с недвижимом имуществом, аренда и предоставление услуг, в том числе:</t>
  </si>
  <si>
    <t>в том числе по видам экономической деятельности:</t>
  </si>
  <si>
    <t>научные исследования и разработки</t>
  </si>
  <si>
    <t>6. Инвестиции</t>
  </si>
  <si>
    <t>Инвестиции в основной капитал</t>
  </si>
  <si>
    <t>Индекс физического объема инвестиций в основной капитал</t>
  </si>
  <si>
    <t>Объем инвестиций в основной капитал за счет всех источников финансирования (без субъектов малого предпринимательства и объемов инвестиций, не наблюдаемых прямыми статистическими методами) - всего</t>
  </si>
  <si>
    <t>Индекс физического объема</t>
  </si>
  <si>
    <t>Распределение инвестиций в основной капитал по источникам финансирования (без субъектов малого предпринимательства и объема инвестиций, не наблюдаемых прямыми статистическими методами)</t>
  </si>
  <si>
    <t>Собственные средства</t>
  </si>
  <si>
    <t>млн. рублей</t>
  </si>
  <si>
    <t>Привлеченные средства</t>
  </si>
  <si>
    <t>Кредиты банков</t>
  </si>
  <si>
    <t>в том числе кредиты иностранных банков</t>
  </si>
  <si>
    <t>Заемные средства других организаций</t>
  </si>
  <si>
    <t>Бюджетные средства</t>
  </si>
  <si>
    <t>федеральный бюджет</t>
  </si>
  <si>
    <t>бюджеты субъектов Российской Федерации</t>
  </si>
  <si>
    <t>из местных бюджетов</t>
  </si>
  <si>
    <t>Прочие</t>
  </si>
  <si>
    <t>Ввод в действие основных фондов в ценах соответствующих лет</t>
  </si>
  <si>
    <t>Коэффициент обновления основных фондов</t>
  </si>
  <si>
    <t>Объем инвестиций в основной капитал, направляемый на реализацию федеральных целевых программ за счет всех источников финансирования</t>
  </si>
  <si>
    <t xml:space="preserve"> в том числе:</t>
  </si>
  <si>
    <t>за счет федерального бюджета - всего</t>
  </si>
  <si>
    <t>за счет бюджета субъекта Российской Федерации - всего</t>
  </si>
  <si>
    <t>8. Денежные доходы и расходы населения</t>
  </si>
  <si>
    <t>Денежные доходы населения</t>
  </si>
  <si>
    <t xml:space="preserve">Среднедушевые денежные доходы (в месяц) </t>
  </si>
  <si>
    <t>Средний размер назначенных пенсий</t>
  </si>
  <si>
    <t>Реальный размер назначенных пенсий</t>
  </si>
  <si>
    <t>Величина прожиточного минимума (в среднем на душу населения)</t>
  </si>
  <si>
    <t>Численность населения с денежными доходами ниже величины прожиточного минимума</t>
  </si>
  <si>
    <t>% от общей численности населения субъекта</t>
  </si>
  <si>
    <t>Расходы населения</t>
  </si>
  <si>
    <t xml:space="preserve"> </t>
  </si>
  <si>
    <t>9. Труд и занятость</t>
  </si>
  <si>
    <t>Среднегодовая численность занятых в экономике</t>
  </si>
  <si>
    <t>Распределение среднегодовой численности занятых в экономике по формам собственности:</t>
  </si>
  <si>
    <t>на предприятиях и в организациях государственной и муниципальной форм собственности</t>
  </si>
  <si>
    <t>собственность общественных и религиозных организаций (объединений)</t>
  </si>
  <si>
    <t>смешанная российская</t>
  </si>
  <si>
    <t>иностранная, совместная российская и иностранная</t>
  </si>
  <si>
    <t>частная</t>
  </si>
  <si>
    <t>Уровень зарегистрированной безработицы (на конец года)</t>
  </si>
  <si>
    <t>Численность безработных (по методологии МОТ)</t>
  </si>
  <si>
    <t>Численность безработных, зарегистрированных в  государственных учреждениях службы занятости населения (на конец года)</t>
  </si>
  <si>
    <t>Численность незанятых граждан, зарегистрированных в государственных учреждениях службы занятости населения, в расчете на одну заявленную вакансию (на конец года)</t>
  </si>
  <si>
    <t>Фонд начисленной заработной платы всех работников</t>
  </si>
  <si>
    <t>Просроченная задолженность по заработной плате в процентах к месячному фонду заработной платы организаций, имеющих просроченную задолженность (без субъектов малого предпринимательства)</t>
  </si>
  <si>
    <t>на конец года, %</t>
  </si>
  <si>
    <t>Удельный вес лиц с высшим образованием в численности занятых в экономике</t>
  </si>
  <si>
    <t>10. Развитие социальной сферы</t>
  </si>
  <si>
    <t>Численность детей в дошкольных образовательных учреждениях</t>
  </si>
  <si>
    <t xml:space="preserve">Численность обучающихся общеобразовательных учреждениях (без вечерних (сменных) общеобразовательных учреждениях (на начало учебного года) </t>
  </si>
  <si>
    <t>государственных и муниципальных</t>
  </si>
  <si>
    <t>негосударственных</t>
  </si>
  <si>
    <t>Численность обучающихся в образовательных учреждений начального профессионального образования</t>
  </si>
  <si>
    <t>Численность студентов образовательных учреждений среднего профессионального образования (на начало учебного года)</t>
  </si>
  <si>
    <t>из них в государственных и муниципальных образовательных учреждениях</t>
  </si>
  <si>
    <t>Численность студентов образовательных учреждений высшего профессионального образования (на начало учебного года)</t>
  </si>
  <si>
    <t>Выпуск специалистов:</t>
  </si>
  <si>
    <t>Выпуск специалистов образовательными учреждениями среднего профессионального образования</t>
  </si>
  <si>
    <t>Выпуск специалистов образовательными учреждениями высшего профессионального образования</t>
  </si>
  <si>
    <t>Обеспеченность</t>
  </si>
  <si>
    <t xml:space="preserve">Обеспеченность: </t>
  </si>
  <si>
    <t>больничными койками на 10 000 человек населения</t>
  </si>
  <si>
    <t xml:space="preserve"> коек </t>
  </si>
  <si>
    <t>общедоступными  библиотеками</t>
  </si>
  <si>
    <t>учреждениями культурно-досугового типа</t>
  </si>
  <si>
    <t>дошкольными образовательными учреждениями</t>
  </si>
  <si>
    <t>мощностью амбулаторно-поликлинических учреждений на 10 000 человек населения</t>
  </si>
  <si>
    <t>на конец года; посещений в смену</t>
  </si>
  <si>
    <t>Численность:</t>
  </si>
  <si>
    <t>врачей всех специальностей</t>
  </si>
  <si>
    <t>среднего медицинского персонала</t>
  </si>
  <si>
    <r>
      <t xml:space="preserve">Реальные </t>
    </r>
    <r>
      <rPr>
        <sz val="14"/>
        <color indexed="8"/>
        <rFont val="Times New Roman"/>
        <family val="1"/>
        <charset val="204"/>
      </rPr>
      <t>денежные доходы населения</t>
    </r>
  </si>
  <si>
    <t xml:space="preserve">Число выбывших с территории региона </t>
  </si>
  <si>
    <t>тыс. человек</t>
  </si>
  <si>
    <t>Число прибывших на территорию региона</t>
  </si>
  <si>
    <t>Среднесписочная численность работников организаций (без внешних совместителей)</t>
  </si>
  <si>
    <t>Численность экономически активного населения</t>
  </si>
  <si>
    <t>мест на 1000 детей в возрасте 1-6 лет</t>
  </si>
  <si>
    <t>Единица измерения</t>
  </si>
  <si>
    <t>1. Население</t>
  </si>
  <si>
    <t>Численность населения (среднегодовая)</t>
  </si>
  <si>
    <t>тыс.чел.</t>
  </si>
  <si>
    <t>% к предыдущему году</t>
  </si>
  <si>
    <t>Ожидаемая продолжительность жизни при рождении</t>
  </si>
  <si>
    <t>число лет</t>
  </si>
  <si>
    <t>Общий коэффициент рождаемости</t>
  </si>
  <si>
    <t>число родившихся на 1000 человек населения</t>
  </si>
  <si>
    <t>Общий коэффициент смертности</t>
  </si>
  <si>
    <t>число умерших на 1000 человек населения</t>
  </si>
  <si>
    <t>Коэффициент естественного прироста населения</t>
  </si>
  <si>
    <t>на 1000 человек населения</t>
  </si>
  <si>
    <t>Коэффициент миграционного прироста</t>
  </si>
  <si>
    <t>на 10 000 человек населения</t>
  </si>
  <si>
    <t>2. Производство товаров и услуг</t>
  </si>
  <si>
    <t>2.1. Выпуск товаров и услуг</t>
  </si>
  <si>
    <t>Выпуск товаров и услуг</t>
  </si>
  <si>
    <t>2.2. Валовой региональный продукт</t>
  </si>
  <si>
    <t>Валовой региональный продукт (в основных ценах соответствующих лет) - всего</t>
  </si>
  <si>
    <t>Индекс физического объема валового регионального продукта</t>
  </si>
  <si>
    <t>2.3. Промышленное производство</t>
  </si>
  <si>
    <t xml:space="preserve">Индекс промышленного производства </t>
  </si>
  <si>
    <t>Добыча полезных ископаемых</t>
  </si>
  <si>
    <t>Объем отгруженных товаров собственного производства, выполненных работ и услуг собственными силами - РАЗДЕЛ C: Добыча полезных ископаемых</t>
  </si>
  <si>
    <t>Индекс производства - РАЗДЕЛ C: Добыча полезных ископаемых</t>
  </si>
  <si>
    <t>Объем отгруженных товаров собственного производства, выполненных работ и услуг собственными силами - Подраздел CA: Добыча топливно-энергетических полезных ископаемых</t>
  </si>
  <si>
    <t>Индекс производства - Подраздел CA: Добыча топливно-энергетических полезных ископаемых</t>
  </si>
  <si>
    <t>Объем отгруженных товаров собственного производства, выполненных работ и услуг собственными силами - Подраздел CB: Добыча полезных ископаемых, кроме топливно-энергетических</t>
  </si>
  <si>
    <t>Индекс производства - Подраздел CB: Добыча полезных ископаемых, кроме топливно-энергетических</t>
  </si>
  <si>
    <t>Обрабатывающие производства</t>
  </si>
  <si>
    <t>Объем отгруженных товаров собственного производства, выполненных работ и услуг собственными силами - РАЗДЕЛ D: Обрабатывающие производства</t>
  </si>
  <si>
    <t>Индекс производства - РАЗДЕЛ D: Обрабатывающие производства</t>
  </si>
  <si>
    <t>Объем отгруженных товаров собственного производства, выполненных работ и услуг собственными силами - Подраздел DA: Производство пищевых продуктов, включая напитки, и табака</t>
  </si>
  <si>
    <t>Индекс производства - Подраздел DA: Производство пищевых продуктов, включая напитки, и табака</t>
  </si>
  <si>
    <t>Объем отгруженных товаров собственного производства, выполненных работ и услуг собственными силами - Подраздел DB: Текстильное и швейное производство</t>
  </si>
  <si>
    <t>Индекс производства - Подраздел DB: Текстильное и швейное производство</t>
  </si>
  <si>
    <t>Объем отгруженных товаров собственного производства, выполненных работ и услуг собственными силами - Подраздел DC: Производство кожи, изделий из кожи и производство обуви</t>
  </si>
  <si>
    <t>Индекс производства - Подраздел DC: Производство кожи, изделий из кожи и производство обуви</t>
  </si>
  <si>
    <t>Объем отгруженных товаров собственного производства, выполненных работ и услуг собственными силами - Подраздел DD: Обработка древесины и производство изделий из дерева</t>
  </si>
  <si>
    <t>Индекс производства - Подраздел DD: Обработка древесины и производство изделий из дерева</t>
  </si>
  <si>
    <t>Объем отгруженных товаров собственного производства, выполненных работ и услуг собственными силами - Подраздел DE: Целлюлозно-бумажное производство; издательская и полиграфическая деятельность</t>
  </si>
  <si>
    <t>Индекс производства - Подраздел DE: Целлюлозно-бумажное производство; издательская и полиграфическая деятельность</t>
  </si>
  <si>
    <t xml:space="preserve">Объем отгруженных товаров собственного производства, выполненных работ и услуг собственными силами - Подраздел DF: Производство кокса, нефтепродуктов </t>
  </si>
  <si>
    <t xml:space="preserve">Индекс производства -Подраздел DF: Производство кокса, нефтепродуктов </t>
  </si>
  <si>
    <t>Объем отгруженных товаров собственного производства, выполненных работ и услуг собственными силами - Подраздел DG: Химическое производство</t>
  </si>
  <si>
    <t>Индекс производства -Подраздел DG: Химическое производство</t>
  </si>
  <si>
    <t>Объем отгруженных товаров собственного производства, выполненных работ и услуг собственными силами - Подраздел DH: Производство резиновых и пластмассовых изделий</t>
  </si>
  <si>
    <t>Индекс производства -Подраздел DH: Производство резиновых и пластмассовых изделий</t>
  </si>
  <si>
    <t>Объем отгруженных товаров собственного производства, выполненных работ и услуг собственными силами - Подраздел DI: Производство прочих неметаллических минеральных продуктов</t>
  </si>
  <si>
    <t>Индекс производства -Подраздел DI: Производство прочих неметаллических минеральных продуктов</t>
  </si>
  <si>
    <t>Объем отгруженных товаров собственного производства, выполненных работ и услуг собственными силами - Подраздел DJ: Металлургическое производство и производство готовых металлических изделий</t>
  </si>
  <si>
    <t>Индекс производства - Подраздел DJ: Металлургическое производство и производство готовых металлических изделий</t>
  </si>
  <si>
    <t>Индекс потребительских цен на продукцию общественного питания за период с начала года</t>
  </si>
  <si>
    <t>5. Малое и среднее предпринимательство, включая микропредприятия</t>
  </si>
  <si>
    <t>Число малых и средних предприятий, включая микропредприятия (на конец года)</t>
  </si>
  <si>
    <t>Оборот малых и средних предприятий, включая микропредприятия</t>
  </si>
  <si>
    <t>Среднесписочная численность работников малых и средних предприятий, включая микропредприятия (без внешних совместителей)</t>
  </si>
  <si>
    <t>-</t>
  </si>
  <si>
    <t>РФ</t>
  </si>
  <si>
    <t>зарплата</t>
  </si>
  <si>
    <t>темп роста</t>
  </si>
  <si>
    <t>расчетная зарплата</t>
  </si>
  <si>
    <t>расчетный темп роста</t>
  </si>
  <si>
    <t>Приложение</t>
  </si>
  <si>
    <t xml:space="preserve">ОДОБРЕН
</t>
  </si>
  <si>
    <t>распоряжением Правительства</t>
  </si>
  <si>
    <t xml:space="preserve">Кировской области </t>
  </si>
  <si>
    <t>Наименование показателя</t>
  </si>
  <si>
    <t>Отчет</t>
  </si>
  <si>
    <t>Оценка</t>
  </si>
  <si>
    <t>Прогноз</t>
  </si>
  <si>
    <t>2012 год</t>
  </si>
  <si>
    <t>2013 год</t>
  </si>
  <si>
    <t>2014 год</t>
  </si>
  <si>
    <t>2015 год</t>
  </si>
  <si>
    <t>2016 год</t>
  </si>
  <si>
    <t>Вариант 1</t>
  </si>
  <si>
    <t>Вариант 2</t>
  </si>
  <si>
    <t>ПРОГНОЗ
социально-экономического развития Кировской области на 2015 год и на плановый период 2016 – 2017 годов</t>
  </si>
  <si>
    <t>2017 год</t>
  </si>
  <si>
    <t xml:space="preserve">Численность постоянного населения (среднегодовая) </t>
  </si>
  <si>
    <t>Численность постоянного населения (среднегодовая), городского</t>
  </si>
  <si>
    <t>Численность постоянного населения (среднегодовая), сельского</t>
  </si>
  <si>
    <t>за период с начала года к соответствующему периоду предыдущего года, %</t>
  </si>
  <si>
    <t>на конец года; километров путей на 10000 квадратных километров территории</t>
  </si>
  <si>
    <t>в ценах соответствующих лет; млрд. рублей</t>
  </si>
  <si>
    <t>Валовой сбор семян масличных культур</t>
  </si>
  <si>
    <t>штук</t>
  </si>
  <si>
    <t>млн. штук</t>
  </si>
  <si>
    <t>млн. пар</t>
  </si>
  <si>
    <t>в ценах соответствующих лет; млн. рублей</t>
  </si>
  <si>
    <t xml:space="preserve"> млн. долларов США</t>
  </si>
  <si>
    <t>млрд. рублей</t>
  </si>
  <si>
    <t>7. Финансы</t>
  </si>
  <si>
    <t>Прибыль прибыльных организаций</t>
  </si>
  <si>
    <t>Превышение доходов над расходами (+), или расходов над доходами (-)</t>
  </si>
  <si>
    <t>рублей</t>
  </si>
  <si>
    <t>рублей в месяц</t>
  </si>
  <si>
    <t>человек</t>
  </si>
  <si>
    <t>учреждений на 100 тыс. человек населения</t>
  </si>
  <si>
    <t>на конец года; тыс. человек</t>
  </si>
  <si>
    <t>Пиво, кроме отходов пивоварения (включая напитки, изготовляемые на основе пива (пивные напитки))</t>
  </si>
  <si>
    <t>Уровень безработицы (по методологии МОТ)</t>
  </si>
  <si>
    <t>от 06.10.2014   №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</si>
</sst>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"/>
  </numFmts>
  <fonts count="30" x14ac:knownFonts="1">
    <font>
      <sz val="10"/>
      <name val="Arial Cyr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7"/>
      <color indexed="8"/>
      <name val="Tahoma"/>
      <family val="2"/>
    </font>
    <font>
      <sz val="9"/>
      <color indexed="8"/>
      <name val="Arial Cyr"/>
      <family val="2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985">
    <xf numFmtId="0" fontId="0" fillId="0" borderId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10" borderId="7" applyNumberFormat="0" applyAlignment="0" applyProtection="0"/>
    <xf numFmtId="0" fontId="16" fillId="23" borderId="8" applyNumberFormat="0" applyAlignment="0" applyProtection="0"/>
    <xf numFmtId="0" fontId="17" fillId="23" borderId="7" applyNumberFormat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20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22" fillId="24" borderId="13" applyNumberFormat="0" applyAlignment="0" applyProtection="0"/>
    <xf numFmtId="0" fontId="23" fillId="0" borderId="0" applyNumberFormat="0" applyFill="0" applyBorder="0" applyAlignment="0" applyProtection="0"/>
    <xf numFmtId="0" fontId="24" fillId="25" borderId="0" applyNumberFormat="0" applyBorder="0" applyAlignment="0" applyProtection="0"/>
    <xf numFmtId="0" fontId="25" fillId="6" borderId="0" applyNumberFormat="0" applyBorder="0" applyAlignment="0" applyProtection="0"/>
    <xf numFmtId="0" fontId="26" fillId="0" borderId="0" applyNumberFormat="0" applyFill="0" applyBorder="0" applyAlignment="0" applyProtection="0"/>
    <xf numFmtId="0" fontId="12" fillId="26" borderId="14" applyNumberFormat="0" applyFont="0" applyAlignment="0" applyProtection="0"/>
    <xf numFmtId="0" fontId="27" fillId="0" borderId="15" applyNumberFormat="0" applyFill="0" applyAlignment="0" applyProtection="0"/>
    <xf numFmtId="0" fontId="28" fillId="0" borderId="0" applyNumberFormat="0" applyFill="0" applyBorder="0" applyAlignment="0" applyProtection="0"/>
    <xf numFmtId="0" fontId="29" fillId="7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10" borderId="7" applyNumberFormat="0" applyAlignment="0" applyProtection="0"/>
    <xf numFmtId="0" fontId="16" fillId="23" borderId="8" applyNumberFormat="0" applyAlignment="0" applyProtection="0"/>
    <xf numFmtId="0" fontId="17" fillId="23" borderId="7" applyNumberFormat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20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22" fillId="24" borderId="13" applyNumberFormat="0" applyAlignment="0" applyProtection="0"/>
    <xf numFmtId="0" fontId="23" fillId="0" borderId="0" applyNumberFormat="0" applyFill="0" applyBorder="0" applyAlignment="0" applyProtection="0"/>
    <xf numFmtId="0" fontId="24" fillId="25" borderId="0" applyNumberFormat="0" applyBorder="0" applyAlignment="0" applyProtection="0"/>
    <xf numFmtId="0" fontId="25" fillId="6" borderId="0" applyNumberFormat="0" applyBorder="0" applyAlignment="0" applyProtection="0"/>
    <xf numFmtId="0" fontId="26" fillId="0" borderId="0" applyNumberFormat="0" applyFill="0" applyBorder="0" applyAlignment="0" applyProtection="0"/>
    <xf numFmtId="0" fontId="12" fillId="26" borderId="14" applyNumberFormat="0" applyFont="0" applyAlignment="0" applyProtection="0"/>
    <xf numFmtId="0" fontId="27" fillId="0" borderId="15" applyNumberFormat="0" applyFill="0" applyAlignment="0" applyProtection="0"/>
    <xf numFmtId="0" fontId="28" fillId="0" borderId="0" applyNumberFormat="0" applyFill="0" applyBorder="0" applyAlignment="0" applyProtection="0"/>
    <xf numFmtId="0" fontId="29" fillId="7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10" borderId="7" applyNumberFormat="0" applyAlignment="0" applyProtection="0"/>
    <xf numFmtId="0" fontId="16" fillId="23" borderId="8" applyNumberFormat="0" applyAlignment="0" applyProtection="0"/>
    <xf numFmtId="0" fontId="17" fillId="23" borderId="7" applyNumberFormat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20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22" fillId="24" borderId="13" applyNumberFormat="0" applyAlignment="0" applyProtection="0"/>
    <xf numFmtId="0" fontId="23" fillId="0" borderId="0" applyNumberFormat="0" applyFill="0" applyBorder="0" applyAlignment="0" applyProtection="0"/>
    <xf numFmtId="0" fontId="24" fillId="25" borderId="0" applyNumberFormat="0" applyBorder="0" applyAlignment="0" applyProtection="0"/>
    <xf numFmtId="0" fontId="25" fillId="6" borderId="0" applyNumberFormat="0" applyBorder="0" applyAlignment="0" applyProtection="0"/>
    <xf numFmtId="0" fontId="26" fillId="0" borderId="0" applyNumberFormat="0" applyFill="0" applyBorder="0" applyAlignment="0" applyProtection="0"/>
    <xf numFmtId="0" fontId="12" fillId="26" borderId="14" applyNumberFormat="0" applyFont="0" applyAlignment="0" applyProtection="0"/>
    <xf numFmtId="0" fontId="27" fillId="0" borderId="15" applyNumberFormat="0" applyFill="0" applyAlignment="0" applyProtection="0"/>
    <xf numFmtId="0" fontId="28" fillId="0" borderId="0" applyNumberFormat="0" applyFill="0" applyBorder="0" applyAlignment="0" applyProtection="0"/>
    <xf numFmtId="0" fontId="29" fillId="7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10" borderId="7" applyNumberFormat="0" applyAlignment="0" applyProtection="0"/>
    <xf numFmtId="0" fontId="16" fillId="23" borderId="8" applyNumberFormat="0" applyAlignment="0" applyProtection="0"/>
    <xf numFmtId="0" fontId="17" fillId="23" borderId="7" applyNumberFormat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20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22" fillId="24" borderId="13" applyNumberFormat="0" applyAlignment="0" applyProtection="0"/>
    <xf numFmtId="0" fontId="23" fillId="0" borderId="0" applyNumberFormat="0" applyFill="0" applyBorder="0" applyAlignment="0" applyProtection="0"/>
    <xf numFmtId="0" fontId="24" fillId="25" borderId="0" applyNumberFormat="0" applyBorder="0" applyAlignment="0" applyProtection="0"/>
    <xf numFmtId="0" fontId="25" fillId="6" borderId="0" applyNumberFormat="0" applyBorder="0" applyAlignment="0" applyProtection="0"/>
    <xf numFmtId="0" fontId="26" fillId="0" borderId="0" applyNumberFormat="0" applyFill="0" applyBorder="0" applyAlignment="0" applyProtection="0"/>
    <xf numFmtId="0" fontId="12" fillId="26" borderId="14" applyNumberFormat="0" applyFont="0" applyAlignment="0" applyProtection="0"/>
    <xf numFmtId="0" fontId="27" fillId="0" borderId="15" applyNumberFormat="0" applyFill="0" applyAlignment="0" applyProtection="0"/>
    <xf numFmtId="0" fontId="28" fillId="0" borderId="0" applyNumberFormat="0" applyFill="0" applyBorder="0" applyAlignment="0" applyProtection="0"/>
    <xf numFmtId="0" fontId="29" fillId="7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10" borderId="7" applyNumberFormat="0" applyAlignment="0" applyProtection="0"/>
    <xf numFmtId="0" fontId="16" fillId="23" borderId="8" applyNumberFormat="0" applyAlignment="0" applyProtection="0"/>
    <xf numFmtId="0" fontId="17" fillId="23" borderId="7" applyNumberFormat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20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22" fillId="24" borderId="13" applyNumberFormat="0" applyAlignment="0" applyProtection="0"/>
    <xf numFmtId="0" fontId="23" fillId="0" borderId="0" applyNumberFormat="0" applyFill="0" applyBorder="0" applyAlignment="0" applyProtection="0"/>
    <xf numFmtId="0" fontId="24" fillId="25" borderId="0" applyNumberFormat="0" applyBorder="0" applyAlignment="0" applyProtection="0"/>
    <xf numFmtId="0" fontId="25" fillId="6" borderId="0" applyNumberFormat="0" applyBorder="0" applyAlignment="0" applyProtection="0"/>
    <xf numFmtId="0" fontId="26" fillId="0" borderId="0" applyNumberFormat="0" applyFill="0" applyBorder="0" applyAlignment="0" applyProtection="0"/>
    <xf numFmtId="0" fontId="12" fillId="26" borderId="14" applyNumberFormat="0" applyFont="0" applyAlignment="0" applyProtection="0"/>
    <xf numFmtId="0" fontId="27" fillId="0" borderId="15" applyNumberFormat="0" applyFill="0" applyAlignment="0" applyProtection="0"/>
    <xf numFmtId="0" fontId="28" fillId="0" borderId="0" applyNumberFormat="0" applyFill="0" applyBorder="0" applyAlignment="0" applyProtection="0"/>
    <xf numFmtId="0" fontId="29" fillId="7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10" borderId="7" applyNumberFormat="0" applyAlignment="0" applyProtection="0"/>
    <xf numFmtId="0" fontId="16" fillId="23" borderId="8" applyNumberFormat="0" applyAlignment="0" applyProtection="0"/>
    <xf numFmtId="0" fontId="17" fillId="23" borderId="7" applyNumberFormat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20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22" fillId="24" borderId="13" applyNumberFormat="0" applyAlignment="0" applyProtection="0"/>
    <xf numFmtId="0" fontId="23" fillId="0" borderId="0" applyNumberFormat="0" applyFill="0" applyBorder="0" applyAlignment="0" applyProtection="0"/>
    <xf numFmtId="0" fontId="24" fillId="25" borderId="0" applyNumberFormat="0" applyBorder="0" applyAlignment="0" applyProtection="0"/>
    <xf numFmtId="0" fontId="25" fillId="6" borderId="0" applyNumberFormat="0" applyBorder="0" applyAlignment="0" applyProtection="0"/>
    <xf numFmtId="0" fontId="26" fillId="0" borderId="0" applyNumberFormat="0" applyFill="0" applyBorder="0" applyAlignment="0" applyProtection="0"/>
    <xf numFmtId="0" fontId="12" fillId="26" borderId="14" applyNumberFormat="0" applyFont="0" applyAlignment="0" applyProtection="0"/>
    <xf numFmtId="0" fontId="27" fillId="0" borderId="15" applyNumberFormat="0" applyFill="0" applyAlignment="0" applyProtection="0"/>
    <xf numFmtId="0" fontId="28" fillId="0" borderId="0" applyNumberFormat="0" applyFill="0" applyBorder="0" applyAlignment="0" applyProtection="0"/>
    <xf numFmtId="0" fontId="29" fillId="7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10" borderId="7" applyNumberFormat="0" applyAlignment="0" applyProtection="0"/>
    <xf numFmtId="0" fontId="16" fillId="23" borderId="8" applyNumberFormat="0" applyAlignment="0" applyProtection="0"/>
    <xf numFmtId="0" fontId="17" fillId="23" borderId="7" applyNumberFormat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20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22" fillId="24" borderId="13" applyNumberFormat="0" applyAlignment="0" applyProtection="0"/>
    <xf numFmtId="0" fontId="23" fillId="0" borderId="0" applyNumberFormat="0" applyFill="0" applyBorder="0" applyAlignment="0" applyProtection="0"/>
    <xf numFmtId="0" fontId="24" fillId="25" borderId="0" applyNumberFormat="0" applyBorder="0" applyAlignment="0" applyProtection="0"/>
    <xf numFmtId="0" fontId="25" fillId="6" borderId="0" applyNumberFormat="0" applyBorder="0" applyAlignment="0" applyProtection="0"/>
    <xf numFmtId="0" fontId="26" fillId="0" borderId="0" applyNumberFormat="0" applyFill="0" applyBorder="0" applyAlignment="0" applyProtection="0"/>
    <xf numFmtId="0" fontId="12" fillId="26" borderId="14" applyNumberFormat="0" applyFont="0" applyAlignment="0" applyProtection="0"/>
    <xf numFmtId="0" fontId="27" fillId="0" borderId="15" applyNumberFormat="0" applyFill="0" applyAlignment="0" applyProtection="0"/>
    <xf numFmtId="0" fontId="28" fillId="0" borderId="0" applyNumberFormat="0" applyFill="0" applyBorder="0" applyAlignment="0" applyProtection="0"/>
    <xf numFmtId="0" fontId="29" fillId="7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10" borderId="7" applyNumberFormat="0" applyAlignment="0" applyProtection="0"/>
    <xf numFmtId="0" fontId="16" fillId="23" borderId="8" applyNumberFormat="0" applyAlignment="0" applyProtection="0"/>
    <xf numFmtId="0" fontId="17" fillId="23" borderId="7" applyNumberFormat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20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22" fillId="24" borderId="13" applyNumberFormat="0" applyAlignment="0" applyProtection="0"/>
    <xf numFmtId="0" fontId="23" fillId="0" borderId="0" applyNumberFormat="0" applyFill="0" applyBorder="0" applyAlignment="0" applyProtection="0"/>
    <xf numFmtId="0" fontId="24" fillId="25" borderId="0" applyNumberFormat="0" applyBorder="0" applyAlignment="0" applyProtection="0"/>
    <xf numFmtId="0" fontId="25" fillId="6" borderId="0" applyNumberFormat="0" applyBorder="0" applyAlignment="0" applyProtection="0"/>
    <xf numFmtId="0" fontId="26" fillId="0" borderId="0" applyNumberFormat="0" applyFill="0" applyBorder="0" applyAlignment="0" applyProtection="0"/>
    <xf numFmtId="0" fontId="12" fillId="26" borderId="14" applyNumberFormat="0" applyFont="0" applyAlignment="0" applyProtection="0"/>
    <xf numFmtId="0" fontId="27" fillId="0" borderId="15" applyNumberFormat="0" applyFill="0" applyAlignment="0" applyProtection="0"/>
    <xf numFmtId="0" fontId="28" fillId="0" borderId="0" applyNumberFormat="0" applyFill="0" applyBorder="0" applyAlignment="0" applyProtection="0"/>
    <xf numFmtId="0" fontId="29" fillId="7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10" borderId="7" applyNumberFormat="0" applyAlignment="0" applyProtection="0"/>
    <xf numFmtId="0" fontId="16" fillId="23" borderId="8" applyNumberFormat="0" applyAlignment="0" applyProtection="0"/>
    <xf numFmtId="0" fontId="17" fillId="23" borderId="7" applyNumberFormat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20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22" fillId="24" borderId="13" applyNumberFormat="0" applyAlignment="0" applyProtection="0"/>
    <xf numFmtId="0" fontId="23" fillId="0" borderId="0" applyNumberFormat="0" applyFill="0" applyBorder="0" applyAlignment="0" applyProtection="0"/>
    <xf numFmtId="0" fontId="24" fillId="25" borderId="0" applyNumberFormat="0" applyBorder="0" applyAlignment="0" applyProtection="0"/>
    <xf numFmtId="0" fontId="25" fillId="6" borderId="0" applyNumberFormat="0" applyBorder="0" applyAlignment="0" applyProtection="0"/>
    <xf numFmtId="0" fontId="26" fillId="0" borderId="0" applyNumberFormat="0" applyFill="0" applyBorder="0" applyAlignment="0" applyProtection="0"/>
    <xf numFmtId="0" fontId="12" fillId="26" borderId="14" applyNumberFormat="0" applyFont="0" applyAlignment="0" applyProtection="0"/>
    <xf numFmtId="0" fontId="27" fillId="0" borderId="15" applyNumberFormat="0" applyFill="0" applyAlignment="0" applyProtection="0"/>
    <xf numFmtId="0" fontId="28" fillId="0" borderId="0" applyNumberFormat="0" applyFill="0" applyBorder="0" applyAlignment="0" applyProtection="0"/>
    <xf numFmtId="0" fontId="29" fillId="7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10" borderId="7" applyNumberFormat="0" applyAlignment="0" applyProtection="0"/>
    <xf numFmtId="0" fontId="16" fillId="23" borderId="8" applyNumberFormat="0" applyAlignment="0" applyProtection="0"/>
    <xf numFmtId="0" fontId="17" fillId="23" borderId="7" applyNumberFormat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20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22" fillId="24" borderId="13" applyNumberFormat="0" applyAlignment="0" applyProtection="0"/>
    <xf numFmtId="0" fontId="23" fillId="0" borderId="0" applyNumberFormat="0" applyFill="0" applyBorder="0" applyAlignment="0" applyProtection="0"/>
    <xf numFmtId="0" fontId="24" fillId="25" borderId="0" applyNumberFormat="0" applyBorder="0" applyAlignment="0" applyProtection="0"/>
    <xf numFmtId="0" fontId="25" fillId="6" borderId="0" applyNumberFormat="0" applyBorder="0" applyAlignment="0" applyProtection="0"/>
    <xf numFmtId="0" fontId="26" fillId="0" borderId="0" applyNumberFormat="0" applyFill="0" applyBorder="0" applyAlignment="0" applyProtection="0"/>
    <xf numFmtId="0" fontId="12" fillId="26" borderId="14" applyNumberFormat="0" applyFont="0" applyAlignment="0" applyProtection="0"/>
    <xf numFmtId="0" fontId="27" fillId="0" borderId="15" applyNumberFormat="0" applyFill="0" applyAlignment="0" applyProtection="0"/>
    <xf numFmtId="0" fontId="28" fillId="0" borderId="0" applyNumberFormat="0" applyFill="0" applyBorder="0" applyAlignment="0" applyProtection="0"/>
    <xf numFmtId="0" fontId="29" fillId="7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10" borderId="7" applyNumberFormat="0" applyAlignment="0" applyProtection="0"/>
    <xf numFmtId="0" fontId="16" fillId="23" borderId="8" applyNumberFormat="0" applyAlignment="0" applyProtection="0"/>
    <xf numFmtId="0" fontId="17" fillId="23" borderId="7" applyNumberFormat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20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22" fillId="24" borderId="13" applyNumberFormat="0" applyAlignment="0" applyProtection="0"/>
    <xf numFmtId="0" fontId="23" fillId="0" borderId="0" applyNumberFormat="0" applyFill="0" applyBorder="0" applyAlignment="0" applyProtection="0"/>
    <xf numFmtId="0" fontId="24" fillId="25" borderId="0" applyNumberFormat="0" applyBorder="0" applyAlignment="0" applyProtection="0"/>
    <xf numFmtId="0" fontId="25" fillId="6" borderId="0" applyNumberFormat="0" applyBorder="0" applyAlignment="0" applyProtection="0"/>
    <xf numFmtId="0" fontId="26" fillId="0" borderId="0" applyNumberFormat="0" applyFill="0" applyBorder="0" applyAlignment="0" applyProtection="0"/>
    <xf numFmtId="0" fontId="12" fillId="26" borderId="14" applyNumberFormat="0" applyFont="0" applyAlignment="0" applyProtection="0"/>
    <xf numFmtId="0" fontId="27" fillId="0" borderId="15" applyNumberFormat="0" applyFill="0" applyAlignment="0" applyProtection="0"/>
    <xf numFmtId="0" fontId="28" fillId="0" borderId="0" applyNumberFormat="0" applyFill="0" applyBorder="0" applyAlignment="0" applyProtection="0"/>
    <xf numFmtId="0" fontId="29" fillId="7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10" borderId="7" applyNumberFormat="0" applyAlignment="0" applyProtection="0"/>
    <xf numFmtId="0" fontId="16" fillId="23" borderId="8" applyNumberFormat="0" applyAlignment="0" applyProtection="0"/>
    <xf numFmtId="0" fontId="17" fillId="23" borderId="7" applyNumberFormat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20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22" fillId="24" borderId="13" applyNumberFormat="0" applyAlignment="0" applyProtection="0"/>
    <xf numFmtId="0" fontId="23" fillId="0" borderId="0" applyNumberFormat="0" applyFill="0" applyBorder="0" applyAlignment="0" applyProtection="0"/>
    <xf numFmtId="0" fontId="24" fillId="25" borderId="0" applyNumberFormat="0" applyBorder="0" applyAlignment="0" applyProtection="0"/>
    <xf numFmtId="0" fontId="25" fillId="6" borderId="0" applyNumberFormat="0" applyBorder="0" applyAlignment="0" applyProtection="0"/>
    <xf numFmtId="0" fontId="26" fillId="0" borderId="0" applyNumberFormat="0" applyFill="0" applyBorder="0" applyAlignment="0" applyProtection="0"/>
    <xf numFmtId="0" fontId="12" fillId="26" borderId="14" applyNumberFormat="0" applyFont="0" applyAlignment="0" applyProtection="0"/>
    <xf numFmtId="0" fontId="27" fillId="0" borderId="15" applyNumberFormat="0" applyFill="0" applyAlignment="0" applyProtection="0"/>
    <xf numFmtId="0" fontId="28" fillId="0" borderId="0" applyNumberFormat="0" applyFill="0" applyBorder="0" applyAlignment="0" applyProtection="0"/>
    <xf numFmtId="0" fontId="29" fillId="7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10" borderId="7" applyNumberFormat="0" applyAlignment="0" applyProtection="0"/>
    <xf numFmtId="0" fontId="16" fillId="23" borderId="8" applyNumberFormat="0" applyAlignment="0" applyProtection="0"/>
    <xf numFmtId="0" fontId="17" fillId="23" borderId="7" applyNumberFormat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20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22" fillId="24" borderId="13" applyNumberFormat="0" applyAlignment="0" applyProtection="0"/>
    <xf numFmtId="0" fontId="23" fillId="0" borderId="0" applyNumberFormat="0" applyFill="0" applyBorder="0" applyAlignment="0" applyProtection="0"/>
    <xf numFmtId="0" fontId="24" fillId="25" borderId="0" applyNumberFormat="0" applyBorder="0" applyAlignment="0" applyProtection="0"/>
    <xf numFmtId="0" fontId="25" fillId="6" borderId="0" applyNumberFormat="0" applyBorder="0" applyAlignment="0" applyProtection="0"/>
    <xf numFmtId="0" fontId="26" fillId="0" borderId="0" applyNumberFormat="0" applyFill="0" applyBorder="0" applyAlignment="0" applyProtection="0"/>
    <xf numFmtId="0" fontId="12" fillId="26" borderId="14" applyNumberFormat="0" applyFont="0" applyAlignment="0" applyProtection="0"/>
    <xf numFmtId="0" fontId="27" fillId="0" borderId="15" applyNumberFormat="0" applyFill="0" applyAlignment="0" applyProtection="0"/>
    <xf numFmtId="0" fontId="28" fillId="0" borderId="0" applyNumberFormat="0" applyFill="0" applyBorder="0" applyAlignment="0" applyProtection="0"/>
    <xf numFmtId="0" fontId="29" fillId="7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10" borderId="7" applyNumberFormat="0" applyAlignment="0" applyProtection="0"/>
    <xf numFmtId="0" fontId="16" fillId="23" borderId="8" applyNumberFormat="0" applyAlignment="0" applyProtection="0"/>
    <xf numFmtId="0" fontId="17" fillId="23" borderId="7" applyNumberFormat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20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22" fillId="24" borderId="13" applyNumberFormat="0" applyAlignment="0" applyProtection="0"/>
    <xf numFmtId="0" fontId="23" fillId="0" borderId="0" applyNumberFormat="0" applyFill="0" applyBorder="0" applyAlignment="0" applyProtection="0"/>
    <xf numFmtId="0" fontId="24" fillId="25" borderId="0" applyNumberFormat="0" applyBorder="0" applyAlignment="0" applyProtection="0"/>
    <xf numFmtId="0" fontId="25" fillId="6" borderId="0" applyNumberFormat="0" applyBorder="0" applyAlignment="0" applyProtection="0"/>
    <xf numFmtId="0" fontId="26" fillId="0" borderId="0" applyNumberFormat="0" applyFill="0" applyBorder="0" applyAlignment="0" applyProtection="0"/>
    <xf numFmtId="0" fontId="12" fillId="26" borderId="14" applyNumberFormat="0" applyFont="0" applyAlignment="0" applyProtection="0"/>
    <xf numFmtId="0" fontId="27" fillId="0" borderId="15" applyNumberFormat="0" applyFill="0" applyAlignment="0" applyProtection="0"/>
    <xf numFmtId="0" fontId="28" fillId="0" borderId="0" applyNumberFormat="0" applyFill="0" applyBorder="0" applyAlignment="0" applyProtection="0"/>
    <xf numFmtId="0" fontId="29" fillId="7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10" borderId="7" applyNumberFormat="0" applyAlignment="0" applyProtection="0"/>
    <xf numFmtId="0" fontId="16" fillId="23" borderId="8" applyNumberFormat="0" applyAlignment="0" applyProtection="0"/>
    <xf numFmtId="0" fontId="17" fillId="23" borderId="7" applyNumberFormat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20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22" fillId="24" borderId="13" applyNumberFormat="0" applyAlignment="0" applyProtection="0"/>
    <xf numFmtId="0" fontId="23" fillId="0" borderId="0" applyNumberFormat="0" applyFill="0" applyBorder="0" applyAlignment="0" applyProtection="0"/>
    <xf numFmtId="0" fontId="24" fillId="25" borderId="0" applyNumberFormat="0" applyBorder="0" applyAlignment="0" applyProtection="0"/>
    <xf numFmtId="0" fontId="25" fillId="6" borderId="0" applyNumberFormat="0" applyBorder="0" applyAlignment="0" applyProtection="0"/>
    <xf numFmtId="0" fontId="26" fillId="0" borderId="0" applyNumberFormat="0" applyFill="0" applyBorder="0" applyAlignment="0" applyProtection="0"/>
    <xf numFmtId="0" fontId="12" fillId="26" borderId="14" applyNumberFormat="0" applyFont="0" applyAlignment="0" applyProtection="0"/>
    <xf numFmtId="0" fontId="27" fillId="0" borderId="15" applyNumberFormat="0" applyFill="0" applyAlignment="0" applyProtection="0"/>
    <xf numFmtId="0" fontId="28" fillId="0" borderId="0" applyNumberFormat="0" applyFill="0" applyBorder="0" applyAlignment="0" applyProtection="0"/>
    <xf numFmtId="0" fontId="29" fillId="7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10" borderId="7" applyNumberFormat="0" applyAlignment="0" applyProtection="0"/>
    <xf numFmtId="0" fontId="16" fillId="23" borderId="8" applyNumberFormat="0" applyAlignment="0" applyProtection="0"/>
    <xf numFmtId="0" fontId="17" fillId="23" borderId="7" applyNumberFormat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20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22" fillId="24" borderId="13" applyNumberFormat="0" applyAlignment="0" applyProtection="0"/>
    <xf numFmtId="0" fontId="23" fillId="0" borderId="0" applyNumberFormat="0" applyFill="0" applyBorder="0" applyAlignment="0" applyProtection="0"/>
    <xf numFmtId="0" fontId="24" fillId="25" borderId="0" applyNumberFormat="0" applyBorder="0" applyAlignment="0" applyProtection="0"/>
    <xf numFmtId="0" fontId="25" fillId="6" borderId="0" applyNumberFormat="0" applyBorder="0" applyAlignment="0" applyProtection="0"/>
    <xf numFmtId="0" fontId="26" fillId="0" borderId="0" applyNumberFormat="0" applyFill="0" applyBorder="0" applyAlignment="0" applyProtection="0"/>
    <xf numFmtId="0" fontId="12" fillId="26" borderId="14" applyNumberFormat="0" applyFont="0" applyAlignment="0" applyProtection="0"/>
    <xf numFmtId="0" fontId="27" fillId="0" borderId="15" applyNumberFormat="0" applyFill="0" applyAlignment="0" applyProtection="0"/>
    <xf numFmtId="0" fontId="28" fillId="0" borderId="0" applyNumberFormat="0" applyFill="0" applyBorder="0" applyAlignment="0" applyProtection="0"/>
    <xf numFmtId="0" fontId="29" fillId="7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10" borderId="7" applyNumberFormat="0" applyAlignment="0" applyProtection="0"/>
    <xf numFmtId="0" fontId="16" fillId="23" borderId="8" applyNumberFormat="0" applyAlignment="0" applyProtection="0"/>
    <xf numFmtId="0" fontId="17" fillId="23" borderId="7" applyNumberFormat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20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22" fillId="24" borderId="13" applyNumberFormat="0" applyAlignment="0" applyProtection="0"/>
    <xf numFmtId="0" fontId="23" fillId="0" borderId="0" applyNumberFormat="0" applyFill="0" applyBorder="0" applyAlignment="0" applyProtection="0"/>
    <xf numFmtId="0" fontId="24" fillId="25" borderId="0" applyNumberFormat="0" applyBorder="0" applyAlignment="0" applyProtection="0"/>
    <xf numFmtId="0" fontId="25" fillId="6" borderId="0" applyNumberFormat="0" applyBorder="0" applyAlignment="0" applyProtection="0"/>
    <xf numFmtId="0" fontId="26" fillId="0" borderId="0" applyNumberFormat="0" applyFill="0" applyBorder="0" applyAlignment="0" applyProtection="0"/>
    <xf numFmtId="0" fontId="12" fillId="26" borderId="14" applyNumberFormat="0" applyFont="0" applyAlignment="0" applyProtection="0"/>
    <xf numFmtId="0" fontId="27" fillId="0" borderId="15" applyNumberFormat="0" applyFill="0" applyAlignment="0" applyProtection="0"/>
    <xf numFmtId="0" fontId="28" fillId="0" borderId="0" applyNumberFormat="0" applyFill="0" applyBorder="0" applyAlignment="0" applyProtection="0"/>
    <xf numFmtId="0" fontId="29" fillId="7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10" borderId="7" applyNumberFormat="0" applyAlignment="0" applyProtection="0"/>
    <xf numFmtId="0" fontId="16" fillId="23" borderId="8" applyNumberFormat="0" applyAlignment="0" applyProtection="0"/>
    <xf numFmtId="0" fontId="17" fillId="23" borderId="7" applyNumberFormat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20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22" fillId="24" borderId="13" applyNumberFormat="0" applyAlignment="0" applyProtection="0"/>
    <xf numFmtId="0" fontId="23" fillId="0" borderId="0" applyNumberFormat="0" applyFill="0" applyBorder="0" applyAlignment="0" applyProtection="0"/>
    <xf numFmtId="0" fontId="24" fillId="25" borderId="0" applyNumberFormat="0" applyBorder="0" applyAlignment="0" applyProtection="0"/>
    <xf numFmtId="0" fontId="25" fillId="6" borderId="0" applyNumberFormat="0" applyBorder="0" applyAlignment="0" applyProtection="0"/>
    <xf numFmtId="0" fontId="26" fillId="0" borderId="0" applyNumberFormat="0" applyFill="0" applyBorder="0" applyAlignment="0" applyProtection="0"/>
    <xf numFmtId="0" fontId="12" fillId="26" borderId="14" applyNumberFormat="0" applyFont="0" applyAlignment="0" applyProtection="0"/>
    <xf numFmtId="0" fontId="27" fillId="0" borderId="15" applyNumberFormat="0" applyFill="0" applyAlignment="0" applyProtection="0"/>
    <xf numFmtId="0" fontId="28" fillId="0" borderId="0" applyNumberFormat="0" applyFill="0" applyBorder="0" applyAlignment="0" applyProtection="0"/>
    <xf numFmtId="0" fontId="29" fillId="7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10" borderId="7" applyNumberFormat="0" applyAlignment="0" applyProtection="0"/>
    <xf numFmtId="0" fontId="16" fillId="23" borderId="8" applyNumberFormat="0" applyAlignment="0" applyProtection="0"/>
    <xf numFmtId="0" fontId="17" fillId="23" borderId="7" applyNumberFormat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20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22" fillId="24" borderId="13" applyNumberFormat="0" applyAlignment="0" applyProtection="0"/>
    <xf numFmtId="0" fontId="23" fillId="0" borderId="0" applyNumberFormat="0" applyFill="0" applyBorder="0" applyAlignment="0" applyProtection="0"/>
    <xf numFmtId="0" fontId="24" fillId="25" borderId="0" applyNumberFormat="0" applyBorder="0" applyAlignment="0" applyProtection="0"/>
    <xf numFmtId="0" fontId="25" fillId="6" borderId="0" applyNumberFormat="0" applyBorder="0" applyAlignment="0" applyProtection="0"/>
    <xf numFmtId="0" fontId="26" fillId="0" borderId="0" applyNumberFormat="0" applyFill="0" applyBorder="0" applyAlignment="0" applyProtection="0"/>
    <xf numFmtId="0" fontId="12" fillId="26" borderId="14" applyNumberFormat="0" applyFont="0" applyAlignment="0" applyProtection="0"/>
    <xf numFmtId="0" fontId="27" fillId="0" borderId="15" applyNumberFormat="0" applyFill="0" applyAlignment="0" applyProtection="0"/>
    <xf numFmtId="0" fontId="28" fillId="0" borderId="0" applyNumberFormat="0" applyFill="0" applyBorder="0" applyAlignment="0" applyProtection="0"/>
    <xf numFmtId="0" fontId="29" fillId="7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10" borderId="7" applyNumberFormat="0" applyAlignment="0" applyProtection="0"/>
    <xf numFmtId="0" fontId="16" fillId="23" borderId="8" applyNumberFormat="0" applyAlignment="0" applyProtection="0"/>
    <xf numFmtId="0" fontId="17" fillId="23" borderId="7" applyNumberFormat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20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22" fillId="24" borderId="13" applyNumberFormat="0" applyAlignment="0" applyProtection="0"/>
    <xf numFmtId="0" fontId="23" fillId="0" borderId="0" applyNumberFormat="0" applyFill="0" applyBorder="0" applyAlignment="0" applyProtection="0"/>
    <xf numFmtId="0" fontId="24" fillId="25" borderId="0" applyNumberFormat="0" applyBorder="0" applyAlignment="0" applyProtection="0"/>
    <xf numFmtId="0" fontId="25" fillId="6" borderId="0" applyNumberFormat="0" applyBorder="0" applyAlignment="0" applyProtection="0"/>
    <xf numFmtId="0" fontId="26" fillId="0" borderId="0" applyNumberFormat="0" applyFill="0" applyBorder="0" applyAlignment="0" applyProtection="0"/>
    <xf numFmtId="0" fontId="12" fillId="26" borderId="14" applyNumberFormat="0" applyFont="0" applyAlignment="0" applyProtection="0"/>
    <xf numFmtId="0" fontId="27" fillId="0" borderId="15" applyNumberFormat="0" applyFill="0" applyAlignment="0" applyProtection="0"/>
    <xf numFmtId="0" fontId="28" fillId="0" borderId="0" applyNumberFormat="0" applyFill="0" applyBorder="0" applyAlignment="0" applyProtection="0"/>
    <xf numFmtId="0" fontId="29" fillId="7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10" borderId="7" applyNumberFormat="0" applyAlignment="0" applyProtection="0"/>
    <xf numFmtId="0" fontId="16" fillId="23" borderId="8" applyNumberFormat="0" applyAlignment="0" applyProtection="0"/>
    <xf numFmtId="0" fontId="17" fillId="23" borderId="7" applyNumberFormat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20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22" fillId="24" borderId="13" applyNumberFormat="0" applyAlignment="0" applyProtection="0"/>
    <xf numFmtId="0" fontId="23" fillId="0" borderId="0" applyNumberFormat="0" applyFill="0" applyBorder="0" applyAlignment="0" applyProtection="0"/>
    <xf numFmtId="0" fontId="24" fillId="25" borderId="0" applyNumberFormat="0" applyBorder="0" applyAlignment="0" applyProtection="0"/>
    <xf numFmtId="0" fontId="25" fillId="6" borderId="0" applyNumberFormat="0" applyBorder="0" applyAlignment="0" applyProtection="0"/>
    <xf numFmtId="0" fontId="26" fillId="0" borderId="0" applyNumberFormat="0" applyFill="0" applyBorder="0" applyAlignment="0" applyProtection="0"/>
    <xf numFmtId="0" fontId="12" fillId="26" borderId="14" applyNumberFormat="0" applyFont="0" applyAlignment="0" applyProtection="0"/>
    <xf numFmtId="0" fontId="27" fillId="0" borderId="15" applyNumberFormat="0" applyFill="0" applyAlignment="0" applyProtection="0"/>
    <xf numFmtId="0" fontId="28" fillId="0" borderId="0" applyNumberFormat="0" applyFill="0" applyBorder="0" applyAlignment="0" applyProtection="0"/>
    <xf numFmtId="0" fontId="29" fillId="7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10" borderId="7" applyNumberFormat="0" applyAlignment="0" applyProtection="0"/>
    <xf numFmtId="0" fontId="16" fillId="23" borderId="8" applyNumberFormat="0" applyAlignment="0" applyProtection="0"/>
    <xf numFmtId="0" fontId="17" fillId="23" borderId="7" applyNumberFormat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20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22" fillId="24" borderId="13" applyNumberFormat="0" applyAlignment="0" applyProtection="0"/>
    <xf numFmtId="0" fontId="23" fillId="0" borderId="0" applyNumberFormat="0" applyFill="0" applyBorder="0" applyAlignment="0" applyProtection="0"/>
    <xf numFmtId="0" fontId="24" fillId="25" borderId="0" applyNumberFormat="0" applyBorder="0" applyAlignment="0" applyProtection="0"/>
    <xf numFmtId="0" fontId="25" fillId="6" borderId="0" applyNumberFormat="0" applyBorder="0" applyAlignment="0" applyProtection="0"/>
    <xf numFmtId="0" fontId="26" fillId="0" borderId="0" applyNumberFormat="0" applyFill="0" applyBorder="0" applyAlignment="0" applyProtection="0"/>
    <xf numFmtId="0" fontId="12" fillId="26" borderId="14" applyNumberFormat="0" applyFont="0" applyAlignment="0" applyProtection="0"/>
    <xf numFmtId="0" fontId="27" fillId="0" borderId="15" applyNumberFormat="0" applyFill="0" applyAlignment="0" applyProtection="0"/>
    <xf numFmtId="0" fontId="28" fillId="0" borderId="0" applyNumberFormat="0" applyFill="0" applyBorder="0" applyAlignment="0" applyProtection="0"/>
    <xf numFmtId="0" fontId="29" fillId="7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10" borderId="7" applyNumberFormat="0" applyAlignment="0" applyProtection="0"/>
    <xf numFmtId="0" fontId="16" fillId="23" borderId="8" applyNumberFormat="0" applyAlignment="0" applyProtection="0"/>
    <xf numFmtId="0" fontId="17" fillId="23" borderId="7" applyNumberFormat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20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22" fillId="24" borderId="13" applyNumberFormat="0" applyAlignment="0" applyProtection="0"/>
    <xf numFmtId="0" fontId="23" fillId="0" borderId="0" applyNumberFormat="0" applyFill="0" applyBorder="0" applyAlignment="0" applyProtection="0"/>
    <xf numFmtId="0" fontId="24" fillId="25" borderId="0" applyNumberFormat="0" applyBorder="0" applyAlignment="0" applyProtection="0"/>
    <xf numFmtId="0" fontId="25" fillId="6" borderId="0" applyNumberFormat="0" applyBorder="0" applyAlignment="0" applyProtection="0"/>
    <xf numFmtId="0" fontId="26" fillId="0" borderId="0" applyNumberFormat="0" applyFill="0" applyBorder="0" applyAlignment="0" applyProtection="0"/>
    <xf numFmtId="0" fontId="12" fillId="26" borderId="14" applyNumberFormat="0" applyFont="0" applyAlignment="0" applyProtection="0"/>
    <xf numFmtId="0" fontId="27" fillId="0" borderId="15" applyNumberFormat="0" applyFill="0" applyAlignment="0" applyProtection="0"/>
    <xf numFmtId="0" fontId="28" fillId="0" borderId="0" applyNumberFormat="0" applyFill="0" applyBorder="0" applyAlignment="0" applyProtection="0"/>
    <xf numFmtId="0" fontId="29" fillId="7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10" borderId="7" applyNumberFormat="0" applyAlignment="0" applyProtection="0"/>
    <xf numFmtId="0" fontId="16" fillId="23" borderId="8" applyNumberFormat="0" applyAlignment="0" applyProtection="0"/>
    <xf numFmtId="0" fontId="17" fillId="23" borderId="7" applyNumberFormat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20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22" fillId="24" borderId="13" applyNumberFormat="0" applyAlignment="0" applyProtection="0"/>
    <xf numFmtId="0" fontId="23" fillId="0" borderId="0" applyNumberFormat="0" applyFill="0" applyBorder="0" applyAlignment="0" applyProtection="0"/>
    <xf numFmtId="0" fontId="24" fillId="25" borderId="0" applyNumberFormat="0" applyBorder="0" applyAlignment="0" applyProtection="0"/>
    <xf numFmtId="0" fontId="25" fillId="6" borderId="0" applyNumberFormat="0" applyBorder="0" applyAlignment="0" applyProtection="0"/>
    <xf numFmtId="0" fontId="26" fillId="0" borderId="0" applyNumberFormat="0" applyFill="0" applyBorder="0" applyAlignment="0" applyProtection="0"/>
    <xf numFmtId="0" fontId="12" fillId="26" borderId="14" applyNumberFormat="0" applyFont="0" applyAlignment="0" applyProtection="0"/>
    <xf numFmtId="0" fontId="27" fillId="0" borderId="15" applyNumberFormat="0" applyFill="0" applyAlignment="0" applyProtection="0"/>
    <xf numFmtId="0" fontId="28" fillId="0" borderId="0" applyNumberFormat="0" applyFill="0" applyBorder="0" applyAlignment="0" applyProtection="0"/>
    <xf numFmtId="0" fontId="29" fillId="7" borderId="0" applyNumberFormat="0" applyBorder="0" applyAlignment="0" applyProtection="0"/>
  </cellStyleXfs>
  <cellXfs count="87">
    <xf numFmtId="0" fontId="0" fillId="0" borderId="0" xfId="0"/>
    <xf numFmtId="0" fontId="1" fillId="0" borderId="1" xfId="0" applyFont="1" applyFill="1" applyBorder="1" applyAlignment="1" applyProtection="1">
      <alignment horizontal="left" vertical="center" wrapText="1" shrinkToFit="1"/>
    </xf>
    <xf numFmtId="0" fontId="2" fillId="0" borderId="1" xfId="0" applyFont="1" applyFill="1" applyBorder="1" applyAlignment="1" applyProtection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 shrinkToFit="1"/>
    </xf>
    <xf numFmtId="0" fontId="2" fillId="0" borderId="1" xfId="0" applyFont="1" applyFill="1" applyBorder="1" applyAlignment="1">
      <alignment horizontal="left" vertical="center" wrapText="1" shrinkToFit="1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 shrinkToFi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0" fillId="0" borderId="0" xfId="0" applyFill="1"/>
    <xf numFmtId="0" fontId="7" fillId="0" borderId="1" xfId="0" applyFont="1" applyFill="1" applyBorder="1" applyAlignment="1" applyProtection="1">
      <alignment horizontal="center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 shrinkToFit="1"/>
    </xf>
    <xf numFmtId="2" fontId="7" fillId="0" borderId="1" xfId="0" applyNumberFormat="1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left" vertical="center" wrapText="1" shrinkToFit="1"/>
    </xf>
    <xf numFmtId="0" fontId="2" fillId="3" borderId="1" xfId="0" applyFont="1" applyFill="1" applyBorder="1" applyAlignment="1" applyProtection="1">
      <alignment horizontal="left" vertical="center" wrapText="1" shrinkToFit="1"/>
    </xf>
    <xf numFmtId="0" fontId="2" fillId="3" borderId="1" xfId="0" applyFont="1" applyFill="1" applyBorder="1" applyAlignment="1">
      <alignment horizontal="left" vertical="center" wrapText="1" shrinkToFit="1"/>
    </xf>
    <xf numFmtId="0" fontId="1" fillId="3" borderId="1" xfId="0" applyFont="1" applyFill="1" applyBorder="1" applyAlignment="1" applyProtection="1">
      <alignment horizontal="left" vertical="center" wrapText="1" shrinkToFit="1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</xf>
    <xf numFmtId="2" fontId="2" fillId="3" borderId="1" xfId="0" applyNumberFormat="1" applyFont="1" applyFill="1" applyBorder="1" applyAlignment="1" applyProtection="1">
      <alignment horizontal="center" vertical="center" wrapText="1"/>
    </xf>
    <xf numFmtId="4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/>
    <xf numFmtId="0" fontId="10" fillId="0" borderId="0" xfId="0" applyFont="1" applyFill="1" applyBorder="1" applyAlignment="1" applyProtection="1">
      <alignment vertical="top"/>
    </xf>
    <xf numFmtId="0" fontId="10" fillId="0" borderId="0" xfId="0" applyFont="1" applyFill="1" applyBorder="1" applyProtection="1"/>
    <xf numFmtId="0" fontId="7" fillId="0" borderId="0" xfId="0" applyFont="1" applyFill="1" applyBorder="1" applyAlignment="1" applyProtection="1">
      <alignment horizontal="left" vertical="justify" wrapText="1"/>
    </xf>
    <xf numFmtId="0" fontId="10" fillId="0" borderId="0" xfId="0" applyFont="1" applyFill="1" applyAlignment="1" applyProtection="1">
      <alignment vertical="top"/>
    </xf>
    <xf numFmtId="0" fontId="10" fillId="0" borderId="0" xfId="0" applyFont="1" applyFill="1" applyProtection="1"/>
    <xf numFmtId="0" fontId="10" fillId="0" borderId="0" xfId="0" applyFont="1" applyFill="1" applyBorder="1" applyAlignment="1" applyProtection="1">
      <alignment horizontal="left" vertical="justify" wrapText="1"/>
    </xf>
    <xf numFmtId="0" fontId="6" fillId="0" borderId="1" xfId="0" applyFont="1" applyFill="1" applyBorder="1" applyAlignment="1" applyProtection="1">
      <alignment horizontal="centerContinuous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left" vertical="center" wrapText="1" shrinkToFit="1"/>
    </xf>
    <xf numFmtId="0" fontId="7" fillId="3" borderId="1" xfId="0" applyFont="1" applyFill="1" applyBorder="1" applyAlignment="1">
      <alignment horizontal="left" vertical="center" wrapText="1" shrinkToFit="1"/>
    </xf>
    <xf numFmtId="0" fontId="0" fillId="0" borderId="6" xfId="0" applyBorder="1"/>
    <xf numFmtId="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3" borderId="1" xfId="0" applyNumberFormat="1" applyFont="1" applyFill="1" applyBorder="1" applyAlignment="1" applyProtection="1">
      <alignment horizontal="center" vertical="center" wrapText="1"/>
    </xf>
    <xf numFmtId="4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3" borderId="1" xfId="0" applyNumberFormat="1" applyFont="1" applyFill="1" applyBorder="1" applyAlignment="1" applyProtection="1">
      <alignment horizontal="center" vertical="center" wrapText="1"/>
      <protection locked="0" hidden="1"/>
    </xf>
    <xf numFmtId="4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4" fontId="7" fillId="3" borderId="1" xfId="0" applyNumberFormat="1" applyFont="1" applyFill="1" applyBorder="1" applyAlignment="1" applyProtection="1">
      <alignment horizontal="center" vertical="center" wrapText="1"/>
      <protection locked="0" hidden="1"/>
    </xf>
    <xf numFmtId="2" fontId="7" fillId="0" borderId="1" xfId="0" applyNumberFormat="1" applyFont="1" applyBorder="1" applyAlignment="1">
      <alignment horizontal="center" vertical="center"/>
    </xf>
    <xf numFmtId="4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7" fillId="4" borderId="3" xfId="0" applyNumberFormat="1" applyFont="1" applyFill="1" applyBorder="1" applyAlignment="1" applyProtection="1">
      <alignment horizontal="center" vertical="center" wrapText="1"/>
      <protection locked="0"/>
    </xf>
    <xf numFmtId="4" fontId="7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3" borderId="1" xfId="0" applyNumberFormat="1" applyFont="1" applyFill="1" applyBorder="1" applyAlignment="1" applyProtection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3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 applyProtection="1">
      <alignment horizontal="left" vertical="justify" wrapText="1"/>
    </xf>
    <xf numFmtId="49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</cellXfs>
  <cellStyles count="985">
    <cellStyle name="20% - Акцент1 10" xfId="329"/>
    <cellStyle name="20% - Акцент1 11" xfId="370"/>
    <cellStyle name="20% - Акцент1 12" xfId="411"/>
    <cellStyle name="20% - Акцент1 13" xfId="452"/>
    <cellStyle name="20% - Акцент1 14" xfId="493"/>
    <cellStyle name="20% - Акцент1 15" xfId="534"/>
    <cellStyle name="20% - Акцент1 16" xfId="575"/>
    <cellStyle name="20% - Акцент1 17" xfId="616"/>
    <cellStyle name="20% - Акцент1 18" xfId="657"/>
    <cellStyle name="20% - Акцент1 19" xfId="698"/>
    <cellStyle name="20% - Акцент1 2" xfId="1"/>
    <cellStyle name="20% - Акцент1 20" xfId="739"/>
    <cellStyle name="20% - Акцент1 21" xfId="780"/>
    <cellStyle name="20% - Акцент1 22" xfId="821"/>
    <cellStyle name="20% - Акцент1 23" xfId="862"/>
    <cellStyle name="20% - Акцент1 24" xfId="903"/>
    <cellStyle name="20% - Акцент1 25" xfId="944"/>
    <cellStyle name="20% - Акцент1 3" xfId="42"/>
    <cellStyle name="20% - Акцент1 4" xfId="83"/>
    <cellStyle name="20% - Акцент1 5" xfId="124"/>
    <cellStyle name="20% - Акцент1 6" xfId="165"/>
    <cellStyle name="20% - Акцент1 7" xfId="206"/>
    <cellStyle name="20% - Акцент1 8" xfId="247"/>
    <cellStyle name="20% - Акцент1 9" xfId="288"/>
    <cellStyle name="20% - Акцент2 10" xfId="330"/>
    <cellStyle name="20% - Акцент2 11" xfId="371"/>
    <cellStyle name="20% - Акцент2 12" xfId="412"/>
    <cellStyle name="20% - Акцент2 13" xfId="453"/>
    <cellStyle name="20% - Акцент2 14" xfId="494"/>
    <cellStyle name="20% - Акцент2 15" xfId="535"/>
    <cellStyle name="20% - Акцент2 16" xfId="576"/>
    <cellStyle name="20% - Акцент2 17" xfId="617"/>
    <cellStyle name="20% - Акцент2 18" xfId="658"/>
    <cellStyle name="20% - Акцент2 19" xfId="699"/>
    <cellStyle name="20% - Акцент2 2" xfId="2"/>
    <cellStyle name="20% - Акцент2 20" xfId="740"/>
    <cellStyle name="20% - Акцент2 21" xfId="781"/>
    <cellStyle name="20% - Акцент2 22" xfId="822"/>
    <cellStyle name="20% - Акцент2 23" xfId="863"/>
    <cellStyle name="20% - Акцент2 24" xfId="904"/>
    <cellStyle name="20% - Акцент2 25" xfId="945"/>
    <cellStyle name="20% - Акцент2 3" xfId="43"/>
    <cellStyle name="20% - Акцент2 4" xfId="84"/>
    <cellStyle name="20% - Акцент2 5" xfId="125"/>
    <cellStyle name="20% - Акцент2 6" xfId="166"/>
    <cellStyle name="20% - Акцент2 7" xfId="207"/>
    <cellStyle name="20% - Акцент2 8" xfId="248"/>
    <cellStyle name="20% - Акцент2 9" xfId="289"/>
    <cellStyle name="20% - Акцент3 10" xfId="331"/>
    <cellStyle name="20% - Акцент3 11" xfId="372"/>
    <cellStyle name="20% - Акцент3 12" xfId="413"/>
    <cellStyle name="20% - Акцент3 13" xfId="454"/>
    <cellStyle name="20% - Акцент3 14" xfId="495"/>
    <cellStyle name="20% - Акцент3 15" xfId="536"/>
    <cellStyle name="20% - Акцент3 16" xfId="577"/>
    <cellStyle name="20% - Акцент3 17" xfId="618"/>
    <cellStyle name="20% - Акцент3 18" xfId="659"/>
    <cellStyle name="20% - Акцент3 19" xfId="700"/>
    <cellStyle name="20% - Акцент3 2" xfId="3"/>
    <cellStyle name="20% - Акцент3 20" xfId="741"/>
    <cellStyle name="20% - Акцент3 21" xfId="782"/>
    <cellStyle name="20% - Акцент3 22" xfId="823"/>
    <cellStyle name="20% - Акцент3 23" xfId="864"/>
    <cellStyle name="20% - Акцент3 24" xfId="905"/>
    <cellStyle name="20% - Акцент3 25" xfId="946"/>
    <cellStyle name="20% - Акцент3 3" xfId="44"/>
    <cellStyle name="20% - Акцент3 4" xfId="85"/>
    <cellStyle name="20% - Акцент3 5" xfId="126"/>
    <cellStyle name="20% - Акцент3 6" xfId="167"/>
    <cellStyle name="20% - Акцент3 7" xfId="208"/>
    <cellStyle name="20% - Акцент3 8" xfId="249"/>
    <cellStyle name="20% - Акцент3 9" xfId="290"/>
    <cellStyle name="20% - Акцент4 10" xfId="332"/>
    <cellStyle name="20% - Акцент4 11" xfId="373"/>
    <cellStyle name="20% - Акцент4 12" xfId="414"/>
    <cellStyle name="20% - Акцент4 13" xfId="455"/>
    <cellStyle name="20% - Акцент4 14" xfId="496"/>
    <cellStyle name="20% - Акцент4 15" xfId="537"/>
    <cellStyle name="20% - Акцент4 16" xfId="578"/>
    <cellStyle name="20% - Акцент4 17" xfId="619"/>
    <cellStyle name="20% - Акцент4 18" xfId="660"/>
    <cellStyle name="20% - Акцент4 19" xfId="701"/>
    <cellStyle name="20% - Акцент4 2" xfId="4"/>
    <cellStyle name="20% - Акцент4 20" xfId="742"/>
    <cellStyle name="20% - Акцент4 21" xfId="783"/>
    <cellStyle name="20% - Акцент4 22" xfId="824"/>
    <cellStyle name="20% - Акцент4 23" xfId="865"/>
    <cellStyle name="20% - Акцент4 24" xfId="906"/>
    <cellStyle name="20% - Акцент4 25" xfId="947"/>
    <cellStyle name="20% - Акцент4 3" xfId="45"/>
    <cellStyle name="20% - Акцент4 4" xfId="86"/>
    <cellStyle name="20% - Акцент4 5" xfId="127"/>
    <cellStyle name="20% - Акцент4 6" xfId="168"/>
    <cellStyle name="20% - Акцент4 7" xfId="209"/>
    <cellStyle name="20% - Акцент4 8" xfId="250"/>
    <cellStyle name="20% - Акцент4 9" xfId="291"/>
    <cellStyle name="20% - Акцент5 10" xfId="333"/>
    <cellStyle name="20% - Акцент5 11" xfId="374"/>
    <cellStyle name="20% - Акцент5 12" xfId="415"/>
    <cellStyle name="20% - Акцент5 13" xfId="456"/>
    <cellStyle name="20% - Акцент5 14" xfId="497"/>
    <cellStyle name="20% - Акцент5 15" xfId="538"/>
    <cellStyle name="20% - Акцент5 16" xfId="579"/>
    <cellStyle name="20% - Акцент5 17" xfId="620"/>
    <cellStyle name="20% - Акцент5 18" xfId="661"/>
    <cellStyle name="20% - Акцент5 19" xfId="702"/>
    <cellStyle name="20% - Акцент5 2" xfId="5"/>
    <cellStyle name="20% - Акцент5 20" xfId="743"/>
    <cellStyle name="20% - Акцент5 21" xfId="784"/>
    <cellStyle name="20% - Акцент5 22" xfId="825"/>
    <cellStyle name="20% - Акцент5 23" xfId="866"/>
    <cellStyle name="20% - Акцент5 24" xfId="907"/>
    <cellStyle name="20% - Акцент5 25" xfId="948"/>
    <cellStyle name="20% - Акцент5 3" xfId="46"/>
    <cellStyle name="20% - Акцент5 4" xfId="87"/>
    <cellStyle name="20% - Акцент5 5" xfId="128"/>
    <cellStyle name="20% - Акцент5 6" xfId="169"/>
    <cellStyle name="20% - Акцент5 7" xfId="210"/>
    <cellStyle name="20% - Акцент5 8" xfId="251"/>
    <cellStyle name="20% - Акцент5 9" xfId="292"/>
    <cellStyle name="20% - Акцент6 10" xfId="334"/>
    <cellStyle name="20% - Акцент6 11" xfId="375"/>
    <cellStyle name="20% - Акцент6 12" xfId="416"/>
    <cellStyle name="20% - Акцент6 13" xfId="457"/>
    <cellStyle name="20% - Акцент6 14" xfId="498"/>
    <cellStyle name="20% - Акцент6 15" xfId="539"/>
    <cellStyle name="20% - Акцент6 16" xfId="580"/>
    <cellStyle name="20% - Акцент6 17" xfId="621"/>
    <cellStyle name="20% - Акцент6 18" xfId="662"/>
    <cellStyle name="20% - Акцент6 19" xfId="703"/>
    <cellStyle name="20% - Акцент6 2" xfId="6"/>
    <cellStyle name="20% - Акцент6 20" xfId="744"/>
    <cellStyle name="20% - Акцент6 21" xfId="785"/>
    <cellStyle name="20% - Акцент6 22" xfId="826"/>
    <cellStyle name="20% - Акцент6 23" xfId="867"/>
    <cellStyle name="20% - Акцент6 24" xfId="908"/>
    <cellStyle name="20% - Акцент6 25" xfId="949"/>
    <cellStyle name="20% - Акцент6 3" xfId="47"/>
    <cellStyle name="20% - Акцент6 4" xfId="88"/>
    <cellStyle name="20% - Акцент6 5" xfId="129"/>
    <cellStyle name="20% - Акцент6 6" xfId="170"/>
    <cellStyle name="20% - Акцент6 7" xfId="211"/>
    <cellStyle name="20% - Акцент6 8" xfId="252"/>
    <cellStyle name="20% - Акцент6 9" xfId="293"/>
    <cellStyle name="40% - Акцент1 10" xfId="335"/>
    <cellStyle name="40% - Акцент1 11" xfId="376"/>
    <cellStyle name="40% - Акцент1 12" xfId="417"/>
    <cellStyle name="40% - Акцент1 13" xfId="458"/>
    <cellStyle name="40% - Акцент1 14" xfId="499"/>
    <cellStyle name="40% - Акцент1 15" xfId="540"/>
    <cellStyle name="40% - Акцент1 16" xfId="581"/>
    <cellStyle name="40% - Акцент1 17" xfId="622"/>
    <cellStyle name="40% - Акцент1 18" xfId="663"/>
    <cellStyle name="40% - Акцент1 19" xfId="704"/>
    <cellStyle name="40% - Акцент1 2" xfId="7"/>
    <cellStyle name="40% - Акцент1 20" xfId="745"/>
    <cellStyle name="40% - Акцент1 21" xfId="786"/>
    <cellStyle name="40% - Акцент1 22" xfId="827"/>
    <cellStyle name="40% - Акцент1 23" xfId="868"/>
    <cellStyle name="40% - Акцент1 24" xfId="909"/>
    <cellStyle name="40% - Акцент1 25" xfId="950"/>
    <cellStyle name="40% - Акцент1 3" xfId="48"/>
    <cellStyle name="40% - Акцент1 4" xfId="89"/>
    <cellStyle name="40% - Акцент1 5" xfId="130"/>
    <cellStyle name="40% - Акцент1 6" xfId="171"/>
    <cellStyle name="40% - Акцент1 7" xfId="212"/>
    <cellStyle name="40% - Акцент1 8" xfId="253"/>
    <cellStyle name="40% - Акцент1 9" xfId="294"/>
    <cellStyle name="40% - Акцент2 10" xfId="336"/>
    <cellStyle name="40% - Акцент2 11" xfId="377"/>
    <cellStyle name="40% - Акцент2 12" xfId="418"/>
    <cellStyle name="40% - Акцент2 13" xfId="459"/>
    <cellStyle name="40% - Акцент2 14" xfId="500"/>
    <cellStyle name="40% - Акцент2 15" xfId="541"/>
    <cellStyle name="40% - Акцент2 16" xfId="582"/>
    <cellStyle name="40% - Акцент2 17" xfId="623"/>
    <cellStyle name="40% - Акцент2 18" xfId="664"/>
    <cellStyle name="40% - Акцент2 19" xfId="705"/>
    <cellStyle name="40% - Акцент2 2" xfId="8"/>
    <cellStyle name="40% - Акцент2 20" xfId="746"/>
    <cellStyle name="40% - Акцент2 21" xfId="787"/>
    <cellStyle name="40% - Акцент2 22" xfId="828"/>
    <cellStyle name="40% - Акцент2 23" xfId="869"/>
    <cellStyle name="40% - Акцент2 24" xfId="910"/>
    <cellStyle name="40% - Акцент2 25" xfId="951"/>
    <cellStyle name="40% - Акцент2 3" xfId="49"/>
    <cellStyle name="40% - Акцент2 4" xfId="90"/>
    <cellStyle name="40% - Акцент2 5" xfId="131"/>
    <cellStyle name="40% - Акцент2 6" xfId="172"/>
    <cellStyle name="40% - Акцент2 7" xfId="213"/>
    <cellStyle name="40% - Акцент2 8" xfId="254"/>
    <cellStyle name="40% - Акцент2 9" xfId="295"/>
    <cellStyle name="40% - Акцент3 10" xfId="337"/>
    <cellStyle name="40% - Акцент3 11" xfId="378"/>
    <cellStyle name="40% - Акцент3 12" xfId="419"/>
    <cellStyle name="40% - Акцент3 13" xfId="460"/>
    <cellStyle name="40% - Акцент3 14" xfId="501"/>
    <cellStyle name="40% - Акцент3 15" xfId="542"/>
    <cellStyle name="40% - Акцент3 16" xfId="583"/>
    <cellStyle name="40% - Акцент3 17" xfId="624"/>
    <cellStyle name="40% - Акцент3 18" xfId="665"/>
    <cellStyle name="40% - Акцент3 19" xfId="706"/>
    <cellStyle name="40% - Акцент3 2" xfId="9"/>
    <cellStyle name="40% - Акцент3 20" xfId="747"/>
    <cellStyle name="40% - Акцент3 21" xfId="788"/>
    <cellStyle name="40% - Акцент3 22" xfId="829"/>
    <cellStyle name="40% - Акцент3 23" xfId="870"/>
    <cellStyle name="40% - Акцент3 24" xfId="911"/>
    <cellStyle name="40% - Акцент3 25" xfId="952"/>
    <cellStyle name="40% - Акцент3 3" xfId="50"/>
    <cellStyle name="40% - Акцент3 4" xfId="91"/>
    <cellStyle name="40% - Акцент3 5" xfId="132"/>
    <cellStyle name="40% - Акцент3 6" xfId="173"/>
    <cellStyle name="40% - Акцент3 7" xfId="214"/>
    <cellStyle name="40% - Акцент3 8" xfId="255"/>
    <cellStyle name="40% - Акцент3 9" xfId="296"/>
    <cellStyle name="40% - Акцент4 10" xfId="338"/>
    <cellStyle name="40% - Акцент4 11" xfId="379"/>
    <cellStyle name="40% - Акцент4 12" xfId="420"/>
    <cellStyle name="40% - Акцент4 13" xfId="461"/>
    <cellStyle name="40% - Акцент4 14" xfId="502"/>
    <cellStyle name="40% - Акцент4 15" xfId="543"/>
    <cellStyle name="40% - Акцент4 16" xfId="584"/>
    <cellStyle name="40% - Акцент4 17" xfId="625"/>
    <cellStyle name="40% - Акцент4 18" xfId="666"/>
    <cellStyle name="40% - Акцент4 19" xfId="707"/>
    <cellStyle name="40% - Акцент4 2" xfId="10"/>
    <cellStyle name="40% - Акцент4 20" xfId="748"/>
    <cellStyle name="40% - Акцент4 21" xfId="789"/>
    <cellStyle name="40% - Акцент4 22" xfId="830"/>
    <cellStyle name="40% - Акцент4 23" xfId="871"/>
    <cellStyle name="40% - Акцент4 24" xfId="912"/>
    <cellStyle name="40% - Акцент4 25" xfId="953"/>
    <cellStyle name="40% - Акцент4 3" xfId="51"/>
    <cellStyle name="40% - Акцент4 4" xfId="92"/>
    <cellStyle name="40% - Акцент4 5" xfId="133"/>
    <cellStyle name="40% - Акцент4 6" xfId="174"/>
    <cellStyle name="40% - Акцент4 7" xfId="215"/>
    <cellStyle name="40% - Акцент4 8" xfId="256"/>
    <cellStyle name="40% - Акцент4 9" xfId="297"/>
    <cellStyle name="40% - Акцент5 10" xfId="339"/>
    <cellStyle name="40% - Акцент5 11" xfId="380"/>
    <cellStyle name="40% - Акцент5 12" xfId="421"/>
    <cellStyle name="40% - Акцент5 13" xfId="462"/>
    <cellStyle name="40% - Акцент5 14" xfId="503"/>
    <cellStyle name="40% - Акцент5 15" xfId="544"/>
    <cellStyle name="40% - Акцент5 16" xfId="585"/>
    <cellStyle name="40% - Акцент5 17" xfId="626"/>
    <cellStyle name="40% - Акцент5 18" xfId="667"/>
    <cellStyle name="40% - Акцент5 19" xfId="708"/>
    <cellStyle name="40% - Акцент5 2" xfId="11"/>
    <cellStyle name="40% - Акцент5 20" xfId="749"/>
    <cellStyle name="40% - Акцент5 21" xfId="790"/>
    <cellStyle name="40% - Акцент5 22" xfId="831"/>
    <cellStyle name="40% - Акцент5 23" xfId="872"/>
    <cellStyle name="40% - Акцент5 24" xfId="913"/>
    <cellStyle name="40% - Акцент5 25" xfId="954"/>
    <cellStyle name="40% - Акцент5 3" xfId="52"/>
    <cellStyle name="40% - Акцент5 4" xfId="93"/>
    <cellStyle name="40% - Акцент5 5" xfId="134"/>
    <cellStyle name="40% - Акцент5 6" xfId="175"/>
    <cellStyle name="40% - Акцент5 7" xfId="216"/>
    <cellStyle name="40% - Акцент5 8" xfId="257"/>
    <cellStyle name="40% - Акцент5 9" xfId="298"/>
    <cellStyle name="40% - Акцент6 10" xfId="340"/>
    <cellStyle name="40% - Акцент6 11" xfId="381"/>
    <cellStyle name="40% - Акцент6 12" xfId="422"/>
    <cellStyle name="40% - Акцент6 13" xfId="463"/>
    <cellStyle name="40% - Акцент6 14" xfId="504"/>
    <cellStyle name="40% - Акцент6 15" xfId="545"/>
    <cellStyle name="40% - Акцент6 16" xfId="586"/>
    <cellStyle name="40% - Акцент6 17" xfId="627"/>
    <cellStyle name="40% - Акцент6 18" xfId="668"/>
    <cellStyle name="40% - Акцент6 19" xfId="709"/>
    <cellStyle name="40% - Акцент6 2" xfId="12"/>
    <cellStyle name="40% - Акцент6 20" xfId="750"/>
    <cellStyle name="40% - Акцент6 21" xfId="791"/>
    <cellStyle name="40% - Акцент6 22" xfId="832"/>
    <cellStyle name="40% - Акцент6 23" xfId="873"/>
    <cellStyle name="40% - Акцент6 24" xfId="914"/>
    <cellStyle name="40% - Акцент6 25" xfId="955"/>
    <cellStyle name="40% - Акцент6 3" xfId="53"/>
    <cellStyle name="40% - Акцент6 4" xfId="94"/>
    <cellStyle name="40% - Акцент6 5" xfId="135"/>
    <cellStyle name="40% - Акцент6 6" xfId="176"/>
    <cellStyle name="40% - Акцент6 7" xfId="217"/>
    <cellStyle name="40% - Акцент6 8" xfId="258"/>
    <cellStyle name="40% - Акцент6 9" xfId="299"/>
    <cellStyle name="60% - Акцент1 10" xfId="341"/>
    <cellStyle name="60% - Акцент1 11" xfId="382"/>
    <cellStyle name="60% - Акцент1 12" xfId="423"/>
    <cellStyle name="60% - Акцент1 13" xfId="464"/>
    <cellStyle name="60% - Акцент1 14" xfId="505"/>
    <cellStyle name="60% - Акцент1 15" xfId="546"/>
    <cellStyle name="60% - Акцент1 16" xfId="587"/>
    <cellStyle name="60% - Акцент1 17" xfId="628"/>
    <cellStyle name="60% - Акцент1 18" xfId="669"/>
    <cellStyle name="60% - Акцент1 19" xfId="710"/>
    <cellStyle name="60% - Акцент1 2" xfId="13"/>
    <cellStyle name="60% - Акцент1 20" xfId="751"/>
    <cellStyle name="60% - Акцент1 21" xfId="792"/>
    <cellStyle name="60% - Акцент1 22" xfId="833"/>
    <cellStyle name="60% - Акцент1 23" xfId="874"/>
    <cellStyle name="60% - Акцент1 24" xfId="915"/>
    <cellStyle name="60% - Акцент1 25" xfId="956"/>
    <cellStyle name="60% - Акцент1 3" xfId="54"/>
    <cellStyle name="60% - Акцент1 4" xfId="95"/>
    <cellStyle name="60% - Акцент1 5" xfId="136"/>
    <cellStyle name="60% - Акцент1 6" xfId="177"/>
    <cellStyle name="60% - Акцент1 7" xfId="218"/>
    <cellStyle name="60% - Акцент1 8" xfId="259"/>
    <cellStyle name="60% - Акцент1 9" xfId="300"/>
    <cellStyle name="60% - Акцент2 10" xfId="342"/>
    <cellStyle name="60% - Акцент2 11" xfId="383"/>
    <cellStyle name="60% - Акцент2 12" xfId="424"/>
    <cellStyle name="60% - Акцент2 13" xfId="465"/>
    <cellStyle name="60% - Акцент2 14" xfId="506"/>
    <cellStyle name="60% - Акцент2 15" xfId="547"/>
    <cellStyle name="60% - Акцент2 16" xfId="588"/>
    <cellStyle name="60% - Акцент2 17" xfId="629"/>
    <cellStyle name="60% - Акцент2 18" xfId="670"/>
    <cellStyle name="60% - Акцент2 19" xfId="711"/>
    <cellStyle name="60% - Акцент2 2" xfId="14"/>
    <cellStyle name="60% - Акцент2 20" xfId="752"/>
    <cellStyle name="60% - Акцент2 21" xfId="793"/>
    <cellStyle name="60% - Акцент2 22" xfId="834"/>
    <cellStyle name="60% - Акцент2 23" xfId="875"/>
    <cellStyle name="60% - Акцент2 24" xfId="916"/>
    <cellStyle name="60% - Акцент2 25" xfId="957"/>
    <cellStyle name="60% - Акцент2 3" xfId="55"/>
    <cellStyle name="60% - Акцент2 4" xfId="96"/>
    <cellStyle name="60% - Акцент2 5" xfId="137"/>
    <cellStyle name="60% - Акцент2 6" xfId="178"/>
    <cellStyle name="60% - Акцент2 7" xfId="219"/>
    <cellStyle name="60% - Акцент2 8" xfId="260"/>
    <cellStyle name="60% - Акцент2 9" xfId="301"/>
    <cellStyle name="60% - Акцент3 10" xfId="343"/>
    <cellStyle name="60% - Акцент3 11" xfId="384"/>
    <cellStyle name="60% - Акцент3 12" xfId="425"/>
    <cellStyle name="60% - Акцент3 13" xfId="466"/>
    <cellStyle name="60% - Акцент3 14" xfId="507"/>
    <cellStyle name="60% - Акцент3 15" xfId="548"/>
    <cellStyle name="60% - Акцент3 16" xfId="589"/>
    <cellStyle name="60% - Акцент3 17" xfId="630"/>
    <cellStyle name="60% - Акцент3 18" xfId="671"/>
    <cellStyle name="60% - Акцент3 19" xfId="712"/>
    <cellStyle name="60% - Акцент3 2" xfId="15"/>
    <cellStyle name="60% - Акцент3 20" xfId="753"/>
    <cellStyle name="60% - Акцент3 21" xfId="794"/>
    <cellStyle name="60% - Акцент3 22" xfId="835"/>
    <cellStyle name="60% - Акцент3 23" xfId="876"/>
    <cellStyle name="60% - Акцент3 24" xfId="917"/>
    <cellStyle name="60% - Акцент3 25" xfId="958"/>
    <cellStyle name="60% - Акцент3 3" xfId="56"/>
    <cellStyle name="60% - Акцент3 4" xfId="97"/>
    <cellStyle name="60% - Акцент3 5" xfId="138"/>
    <cellStyle name="60% - Акцент3 6" xfId="179"/>
    <cellStyle name="60% - Акцент3 7" xfId="220"/>
    <cellStyle name="60% - Акцент3 8" xfId="261"/>
    <cellStyle name="60% - Акцент3 9" xfId="302"/>
    <cellStyle name="60% - Акцент4 10" xfId="344"/>
    <cellStyle name="60% - Акцент4 11" xfId="385"/>
    <cellStyle name="60% - Акцент4 12" xfId="426"/>
    <cellStyle name="60% - Акцент4 13" xfId="467"/>
    <cellStyle name="60% - Акцент4 14" xfId="508"/>
    <cellStyle name="60% - Акцент4 15" xfId="549"/>
    <cellStyle name="60% - Акцент4 16" xfId="590"/>
    <cellStyle name="60% - Акцент4 17" xfId="631"/>
    <cellStyle name="60% - Акцент4 18" xfId="672"/>
    <cellStyle name="60% - Акцент4 19" xfId="713"/>
    <cellStyle name="60% - Акцент4 2" xfId="16"/>
    <cellStyle name="60% - Акцент4 20" xfId="754"/>
    <cellStyle name="60% - Акцент4 21" xfId="795"/>
    <cellStyle name="60% - Акцент4 22" xfId="836"/>
    <cellStyle name="60% - Акцент4 23" xfId="877"/>
    <cellStyle name="60% - Акцент4 24" xfId="918"/>
    <cellStyle name="60% - Акцент4 25" xfId="959"/>
    <cellStyle name="60% - Акцент4 3" xfId="57"/>
    <cellStyle name="60% - Акцент4 4" xfId="98"/>
    <cellStyle name="60% - Акцент4 5" xfId="139"/>
    <cellStyle name="60% - Акцент4 6" xfId="180"/>
    <cellStyle name="60% - Акцент4 7" xfId="221"/>
    <cellStyle name="60% - Акцент4 8" xfId="262"/>
    <cellStyle name="60% - Акцент4 9" xfId="303"/>
    <cellStyle name="60% - Акцент5 10" xfId="345"/>
    <cellStyle name="60% - Акцент5 11" xfId="386"/>
    <cellStyle name="60% - Акцент5 12" xfId="427"/>
    <cellStyle name="60% - Акцент5 13" xfId="468"/>
    <cellStyle name="60% - Акцент5 14" xfId="509"/>
    <cellStyle name="60% - Акцент5 15" xfId="550"/>
    <cellStyle name="60% - Акцент5 16" xfId="591"/>
    <cellStyle name="60% - Акцент5 17" xfId="632"/>
    <cellStyle name="60% - Акцент5 18" xfId="673"/>
    <cellStyle name="60% - Акцент5 19" xfId="714"/>
    <cellStyle name="60% - Акцент5 2" xfId="17"/>
    <cellStyle name="60% - Акцент5 20" xfId="755"/>
    <cellStyle name="60% - Акцент5 21" xfId="796"/>
    <cellStyle name="60% - Акцент5 22" xfId="837"/>
    <cellStyle name="60% - Акцент5 23" xfId="878"/>
    <cellStyle name="60% - Акцент5 24" xfId="919"/>
    <cellStyle name="60% - Акцент5 25" xfId="960"/>
    <cellStyle name="60% - Акцент5 3" xfId="58"/>
    <cellStyle name="60% - Акцент5 4" xfId="99"/>
    <cellStyle name="60% - Акцент5 5" xfId="140"/>
    <cellStyle name="60% - Акцент5 6" xfId="181"/>
    <cellStyle name="60% - Акцент5 7" xfId="222"/>
    <cellStyle name="60% - Акцент5 8" xfId="263"/>
    <cellStyle name="60% - Акцент5 9" xfId="304"/>
    <cellStyle name="60% - Акцент6 10" xfId="346"/>
    <cellStyle name="60% - Акцент6 11" xfId="387"/>
    <cellStyle name="60% - Акцент6 12" xfId="428"/>
    <cellStyle name="60% - Акцент6 13" xfId="469"/>
    <cellStyle name="60% - Акцент6 14" xfId="510"/>
    <cellStyle name="60% - Акцент6 15" xfId="551"/>
    <cellStyle name="60% - Акцент6 16" xfId="592"/>
    <cellStyle name="60% - Акцент6 17" xfId="633"/>
    <cellStyle name="60% - Акцент6 18" xfId="674"/>
    <cellStyle name="60% - Акцент6 19" xfId="715"/>
    <cellStyle name="60% - Акцент6 2" xfId="18"/>
    <cellStyle name="60% - Акцент6 20" xfId="756"/>
    <cellStyle name="60% - Акцент6 21" xfId="797"/>
    <cellStyle name="60% - Акцент6 22" xfId="838"/>
    <cellStyle name="60% - Акцент6 23" xfId="879"/>
    <cellStyle name="60% - Акцент6 24" xfId="920"/>
    <cellStyle name="60% - Акцент6 25" xfId="961"/>
    <cellStyle name="60% - Акцент6 3" xfId="59"/>
    <cellStyle name="60% - Акцент6 4" xfId="100"/>
    <cellStyle name="60% - Акцент6 5" xfId="141"/>
    <cellStyle name="60% - Акцент6 6" xfId="182"/>
    <cellStyle name="60% - Акцент6 7" xfId="223"/>
    <cellStyle name="60% - Акцент6 8" xfId="264"/>
    <cellStyle name="60% - Акцент6 9" xfId="305"/>
    <cellStyle name="Акцент1 10" xfId="347"/>
    <cellStyle name="Акцент1 11" xfId="388"/>
    <cellStyle name="Акцент1 12" xfId="429"/>
    <cellStyle name="Акцент1 13" xfId="470"/>
    <cellStyle name="Акцент1 14" xfId="511"/>
    <cellStyle name="Акцент1 15" xfId="552"/>
    <cellStyle name="Акцент1 16" xfId="593"/>
    <cellStyle name="Акцент1 17" xfId="634"/>
    <cellStyle name="Акцент1 18" xfId="675"/>
    <cellStyle name="Акцент1 19" xfId="716"/>
    <cellStyle name="Акцент1 2" xfId="19"/>
    <cellStyle name="Акцент1 20" xfId="757"/>
    <cellStyle name="Акцент1 21" xfId="798"/>
    <cellStyle name="Акцент1 22" xfId="839"/>
    <cellStyle name="Акцент1 23" xfId="880"/>
    <cellStyle name="Акцент1 24" xfId="921"/>
    <cellStyle name="Акцент1 25" xfId="962"/>
    <cellStyle name="Акцент1 3" xfId="60"/>
    <cellStyle name="Акцент1 4" xfId="101"/>
    <cellStyle name="Акцент1 5" xfId="142"/>
    <cellStyle name="Акцент1 6" xfId="183"/>
    <cellStyle name="Акцент1 7" xfId="224"/>
    <cellStyle name="Акцент1 8" xfId="265"/>
    <cellStyle name="Акцент1 9" xfId="306"/>
    <cellStyle name="Акцент2 10" xfId="348"/>
    <cellStyle name="Акцент2 11" xfId="389"/>
    <cellStyle name="Акцент2 12" xfId="430"/>
    <cellStyle name="Акцент2 13" xfId="471"/>
    <cellStyle name="Акцент2 14" xfId="512"/>
    <cellStyle name="Акцент2 15" xfId="553"/>
    <cellStyle name="Акцент2 16" xfId="594"/>
    <cellStyle name="Акцент2 17" xfId="635"/>
    <cellStyle name="Акцент2 18" xfId="676"/>
    <cellStyle name="Акцент2 19" xfId="717"/>
    <cellStyle name="Акцент2 2" xfId="20"/>
    <cellStyle name="Акцент2 20" xfId="758"/>
    <cellStyle name="Акцент2 21" xfId="799"/>
    <cellStyle name="Акцент2 22" xfId="840"/>
    <cellStyle name="Акцент2 23" xfId="881"/>
    <cellStyle name="Акцент2 24" xfId="922"/>
    <cellStyle name="Акцент2 25" xfId="963"/>
    <cellStyle name="Акцент2 3" xfId="61"/>
    <cellStyle name="Акцент2 4" xfId="102"/>
    <cellStyle name="Акцент2 5" xfId="143"/>
    <cellStyle name="Акцент2 6" xfId="184"/>
    <cellStyle name="Акцент2 7" xfId="225"/>
    <cellStyle name="Акцент2 8" xfId="266"/>
    <cellStyle name="Акцент2 9" xfId="307"/>
    <cellStyle name="Акцент3 10" xfId="349"/>
    <cellStyle name="Акцент3 11" xfId="390"/>
    <cellStyle name="Акцент3 12" xfId="431"/>
    <cellStyle name="Акцент3 13" xfId="472"/>
    <cellStyle name="Акцент3 14" xfId="513"/>
    <cellStyle name="Акцент3 15" xfId="554"/>
    <cellStyle name="Акцент3 16" xfId="595"/>
    <cellStyle name="Акцент3 17" xfId="636"/>
    <cellStyle name="Акцент3 18" xfId="677"/>
    <cellStyle name="Акцент3 19" xfId="718"/>
    <cellStyle name="Акцент3 2" xfId="21"/>
    <cellStyle name="Акцент3 20" xfId="759"/>
    <cellStyle name="Акцент3 21" xfId="800"/>
    <cellStyle name="Акцент3 22" xfId="841"/>
    <cellStyle name="Акцент3 23" xfId="882"/>
    <cellStyle name="Акцент3 24" xfId="923"/>
    <cellStyle name="Акцент3 25" xfId="964"/>
    <cellStyle name="Акцент3 3" xfId="62"/>
    <cellStyle name="Акцент3 4" xfId="103"/>
    <cellStyle name="Акцент3 5" xfId="144"/>
    <cellStyle name="Акцент3 6" xfId="185"/>
    <cellStyle name="Акцент3 7" xfId="226"/>
    <cellStyle name="Акцент3 8" xfId="267"/>
    <cellStyle name="Акцент3 9" xfId="308"/>
    <cellStyle name="Акцент4 10" xfId="350"/>
    <cellStyle name="Акцент4 11" xfId="391"/>
    <cellStyle name="Акцент4 12" xfId="432"/>
    <cellStyle name="Акцент4 13" xfId="473"/>
    <cellStyle name="Акцент4 14" xfId="514"/>
    <cellStyle name="Акцент4 15" xfId="555"/>
    <cellStyle name="Акцент4 16" xfId="596"/>
    <cellStyle name="Акцент4 17" xfId="637"/>
    <cellStyle name="Акцент4 18" xfId="678"/>
    <cellStyle name="Акцент4 19" xfId="719"/>
    <cellStyle name="Акцент4 2" xfId="22"/>
    <cellStyle name="Акцент4 20" xfId="760"/>
    <cellStyle name="Акцент4 21" xfId="801"/>
    <cellStyle name="Акцент4 22" xfId="842"/>
    <cellStyle name="Акцент4 23" xfId="883"/>
    <cellStyle name="Акцент4 24" xfId="924"/>
    <cellStyle name="Акцент4 25" xfId="965"/>
    <cellStyle name="Акцент4 3" xfId="63"/>
    <cellStyle name="Акцент4 4" xfId="104"/>
    <cellStyle name="Акцент4 5" xfId="145"/>
    <cellStyle name="Акцент4 6" xfId="186"/>
    <cellStyle name="Акцент4 7" xfId="227"/>
    <cellStyle name="Акцент4 8" xfId="268"/>
    <cellStyle name="Акцент4 9" xfId="309"/>
    <cellStyle name="Акцент5 10" xfId="351"/>
    <cellStyle name="Акцент5 11" xfId="392"/>
    <cellStyle name="Акцент5 12" xfId="433"/>
    <cellStyle name="Акцент5 13" xfId="474"/>
    <cellStyle name="Акцент5 14" xfId="515"/>
    <cellStyle name="Акцент5 15" xfId="556"/>
    <cellStyle name="Акцент5 16" xfId="597"/>
    <cellStyle name="Акцент5 17" xfId="638"/>
    <cellStyle name="Акцент5 18" xfId="679"/>
    <cellStyle name="Акцент5 19" xfId="720"/>
    <cellStyle name="Акцент5 2" xfId="23"/>
    <cellStyle name="Акцент5 20" xfId="761"/>
    <cellStyle name="Акцент5 21" xfId="802"/>
    <cellStyle name="Акцент5 22" xfId="843"/>
    <cellStyle name="Акцент5 23" xfId="884"/>
    <cellStyle name="Акцент5 24" xfId="925"/>
    <cellStyle name="Акцент5 25" xfId="966"/>
    <cellStyle name="Акцент5 3" xfId="64"/>
    <cellStyle name="Акцент5 4" xfId="105"/>
    <cellStyle name="Акцент5 5" xfId="146"/>
    <cellStyle name="Акцент5 6" xfId="187"/>
    <cellStyle name="Акцент5 7" xfId="228"/>
    <cellStyle name="Акцент5 8" xfId="269"/>
    <cellStyle name="Акцент5 9" xfId="310"/>
    <cellStyle name="Акцент6 10" xfId="352"/>
    <cellStyle name="Акцент6 11" xfId="393"/>
    <cellStyle name="Акцент6 12" xfId="434"/>
    <cellStyle name="Акцент6 13" xfId="475"/>
    <cellStyle name="Акцент6 14" xfId="516"/>
    <cellStyle name="Акцент6 15" xfId="557"/>
    <cellStyle name="Акцент6 16" xfId="598"/>
    <cellStyle name="Акцент6 17" xfId="639"/>
    <cellStyle name="Акцент6 18" xfId="680"/>
    <cellStyle name="Акцент6 19" xfId="721"/>
    <cellStyle name="Акцент6 2" xfId="24"/>
    <cellStyle name="Акцент6 20" xfId="762"/>
    <cellStyle name="Акцент6 21" xfId="803"/>
    <cellStyle name="Акцент6 22" xfId="844"/>
    <cellStyle name="Акцент6 23" xfId="885"/>
    <cellStyle name="Акцент6 24" xfId="926"/>
    <cellStyle name="Акцент6 25" xfId="967"/>
    <cellStyle name="Акцент6 3" xfId="65"/>
    <cellStyle name="Акцент6 4" xfId="106"/>
    <cellStyle name="Акцент6 5" xfId="147"/>
    <cellStyle name="Акцент6 6" xfId="188"/>
    <cellStyle name="Акцент6 7" xfId="229"/>
    <cellStyle name="Акцент6 8" xfId="270"/>
    <cellStyle name="Акцент6 9" xfId="311"/>
    <cellStyle name="Ввод  10" xfId="353"/>
    <cellStyle name="Ввод  11" xfId="394"/>
    <cellStyle name="Ввод  12" xfId="435"/>
    <cellStyle name="Ввод  13" xfId="476"/>
    <cellStyle name="Ввод  14" xfId="517"/>
    <cellStyle name="Ввод  15" xfId="558"/>
    <cellStyle name="Ввод  16" xfId="599"/>
    <cellStyle name="Ввод  17" xfId="640"/>
    <cellStyle name="Ввод  18" xfId="681"/>
    <cellStyle name="Ввод  19" xfId="722"/>
    <cellStyle name="Ввод  2" xfId="25"/>
    <cellStyle name="Ввод  20" xfId="763"/>
    <cellStyle name="Ввод  21" xfId="804"/>
    <cellStyle name="Ввод  22" xfId="845"/>
    <cellStyle name="Ввод  23" xfId="886"/>
    <cellStyle name="Ввод  24" xfId="927"/>
    <cellStyle name="Ввод  25" xfId="968"/>
    <cellStyle name="Ввод  3" xfId="66"/>
    <cellStyle name="Ввод  4" xfId="107"/>
    <cellStyle name="Ввод  5" xfId="148"/>
    <cellStyle name="Ввод  6" xfId="189"/>
    <cellStyle name="Ввод  7" xfId="230"/>
    <cellStyle name="Ввод  8" xfId="271"/>
    <cellStyle name="Ввод  9" xfId="312"/>
    <cellStyle name="Вывод 10" xfId="354"/>
    <cellStyle name="Вывод 11" xfId="395"/>
    <cellStyle name="Вывод 12" xfId="436"/>
    <cellStyle name="Вывод 13" xfId="477"/>
    <cellStyle name="Вывод 14" xfId="518"/>
    <cellStyle name="Вывод 15" xfId="559"/>
    <cellStyle name="Вывод 16" xfId="600"/>
    <cellStyle name="Вывод 17" xfId="641"/>
    <cellStyle name="Вывод 18" xfId="682"/>
    <cellStyle name="Вывод 19" xfId="723"/>
    <cellStyle name="Вывод 2" xfId="26"/>
    <cellStyle name="Вывод 20" xfId="764"/>
    <cellStyle name="Вывод 21" xfId="805"/>
    <cellStyle name="Вывод 22" xfId="846"/>
    <cellStyle name="Вывод 23" xfId="887"/>
    <cellStyle name="Вывод 24" xfId="928"/>
    <cellStyle name="Вывод 25" xfId="969"/>
    <cellStyle name="Вывод 3" xfId="67"/>
    <cellStyle name="Вывод 4" xfId="108"/>
    <cellStyle name="Вывод 5" xfId="149"/>
    <cellStyle name="Вывод 6" xfId="190"/>
    <cellStyle name="Вывод 7" xfId="231"/>
    <cellStyle name="Вывод 8" xfId="272"/>
    <cellStyle name="Вывод 9" xfId="313"/>
    <cellStyle name="Вычисление 10" xfId="355"/>
    <cellStyle name="Вычисление 11" xfId="396"/>
    <cellStyle name="Вычисление 12" xfId="437"/>
    <cellStyle name="Вычисление 13" xfId="478"/>
    <cellStyle name="Вычисление 14" xfId="519"/>
    <cellStyle name="Вычисление 15" xfId="560"/>
    <cellStyle name="Вычисление 16" xfId="601"/>
    <cellStyle name="Вычисление 17" xfId="642"/>
    <cellStyle name="Вычисление 18" xfId="683"/>
    <cellStyle name="Вычисление 19" xfId="724"/>
    <cellStyle name="Вычисление 2" xfId="27"/>
    <cellStyle name="Вычисление 20" xfId="765"/>
    <cellStyle name="Вычисление 21" xfId="806"/>
    <cellStyle name="Вычисление 22" xfId="847"/>
    <cellStyle name="Вычисление 23" xfId="888"/>
    <cellStyle name="Вычисление 24" xfId="929"/>
    <cellStyle name="Вычисление 25" xfId="970"/>
    <cellStyle name="Вычисление 3" xfId="68"/>
    <cellStyle name="Вычисление 4" xfId="109"/>
    <cellStyle name="Вычисление 5" xfId="150"/>
    <cellStyle name="Вычисление 6" xfId="191"/>
    <cellStyle name="Вычисление 7" xfId="232"/>
    <cellStyle name="Вычисление 8" xfId="273"/>
    <cellStyle name="Вычисление 9" xfId="314"/>
    <cellStyle name="Заголовок 1 10" xfId="356"/>
    <cellStyle name="Заголовок 1 11" xfId="397"/>
    <cellStyle name="Заголовок 1 12" xfId="438"/>
    <cellStyle name="Заголовок 1 13" xfId="479"/>
    <cellStyle name="Заголовок 1 14" xfId="520"/>
    <cellStyle name="Заголовок 1 15" xfId="561"/>
    <cellStyle name="Заголовок 1 16" xfId="602"/>
    <cellStyle name="Заголовок 1 17" xfId="643"/>
    <cellStyle name="Заголовок 1 18" xfId="684"/>
    <cellStyle name="Заголовок 1 19" xfId="725"/>
    <cellStyle name="Заголовок 1 2" xfId="28"/>
    <cellStyle name="Заголовок 1 20" xfId="766"/>
    <cellStyle name="Заголовок 1 21" xfId="807"/>
    <cellStyle name="Заголовок 1 22" xfId="848"/>
    <cellStyle name="Заголовок 1 23" xfId="889"/>
    <cellStyle name="Заголовок 1 24" xfId="930"/>
    <cellStyle name="Заголовок 1 25" xfId="971"/>
    <cellStyle name="Заголовок 1 3" xfId="69"/>
    <cellStyle name="Заголовок 1 4" xfId="110"/>
    <cellStyle name="Заголовок 1 5" xfId="151"/>
    <cellStyle name="Заголовок 1 6" xfId="192"/>
    <cellStyle name="Заголовок 1 7" xfId="233"/>
    <cellStyle name="Заголовок 1 8" xfId="274"/>
    <cellStyle name="Заголовок 1 9" xfId="315"/>
    <cellStyle name="Заголовок 2 10" xfId="357"/>
    <cellStyle name="Заголовок 2 11" xfId="398"/>
    <cellStyle name="Заголовок 2 12" xfId="439"/>
    <cellStyle name="Заголовок 2 13" xfId="480"/>
    <cellStyle name="Заголовок 2 14" xfId="521"/>
    <cellStyle name="Заголовок 2 15" xfId="562"/>
    <cellStyle name="Заголовок 2 16" xfId="603"/>
    <cellStyle name="Заголовок 2 17" xfId="644"/>
    <cellStyle name="Заголовок 2 18" xfId="685"/>
    <cellStyle name="Заголовок 2 19" xfId="726"/>
    <cellStyle name="Заголовок 2 2" xfId="29"/>
    <cellStyle name="Заголовок 2 20" xfId="767"/>
    <cellStyle name="Заголовок 2 21" xfId="808"/>
    <cellStyle name="Заголовок 2 22" xfId="849"/>
    <cellStyle name="Заголовок 2 23" xfId="890"/>
    <cellStyle name="Заголовок 2 24" xfId="931"/>
    <cellStyle name="Заголовок 2 25" xfId="972"/>
    <cellStyle name="Заголовок 2 3" xfId="70"/>
    <cellStyle name="Заголовок 2 4" xfId="111"/>
    <cellStyle name="Заголовок 2 5" xfId="152"/>
    <cellStyle name="Заголовок 2 6" xfId="193"/>
    <cellStyle name="Заголовок 2 7" xfId="234"/>
    <cellStyle name="Заголовок 2 8" xfId="275"/>
    <cellStyle name="Заголовок 2 9" xfId="316"/>
    <cellStyle name="Заголовок 3 10" xfId="358"/>
    <cellStyle name="Заголовок 3 11" xfId="399"/>
    <cellStyle name="Заголовок 3 12" xfId="440"/>
    <cellStyle name="Заголовок 3 13" xfId="481"/>
    <cellStyle name="Заголовок 3 14" xfId="522"/>
    <cellStyle name="Заголовок 3 15" xfId="563"/>
    <cellStyle name="Заголовок 3 16" xfId="604"/>
    <cellStyle name="Заголовок 3 17" xfId="645"/>
    <cellStyle name="Заголовок 3 18" xfId="686"/>
    <cellStyle name="Заголовок 3 19" xfId="727"/>
    <cellStyle name="Заголовок 3 2" xfId="30"/>
    <cellStyle name="Заголовок 3 20" xfId="768"/>
    <cellStyle name="Заголовок 3 21" xfId="809"/>
    <cellStyle name="Заголовок 3 22" xfId="850"/>
    <cellStyle name="Заголовок 3 23" xfId="891"/>
    <cellStyle name="Заголовок 3 24" xfId="932"/>
    <cellStyle name="Заголовок 3 25" xfId="973"/>
    <cellStyle name="Заголовок 3 3" xfId="71"/>
    <cellStyle name="Заголовок 3 4" xfId="112"/>
    <cellStyle name="Заголовок 3 5" xfId="153"/>
    <cellStyle name="Заголовок 3 6" xfId="194"/>
    <cellStyle name="Заголовок 3 7" xfId="235"/>
    <cellStyle name="Заголовок 3 8" xfId="276"/>
    <cellStyle name="Заголовок 3 9" xfId="317"/>
    <cellStyle name="Заголовок 4 10" xfId="359"/>
    <cellStyle name="Заголовок 4 11" xfId="400"/>
    <cellStyle name="Заголовок 4 12" xfId="441"/>
    <cellStyle name="Заголовок 4 13" xfId="482"/>
    <cellStyle name="Заголовок 4 14" xfId="523"/>
    <cellStyle name="Заголовок 4 15" xfId="564"/>
    <cellStyle name="Заголовок 4 16" xfId="605"/>
    <cellStyle name="Заголовок 4 17" xfId="646"/>
    <cellStyle name="Заголовок 4 18" xfId="687"/>
    <cellStyle name="Заголовок 4 19" xfId="728"/>
    <cellStyle name="Заголовок 4 2" xfId="31"/>
    <cellStyle name="Заголовок 4 20" xfId="769"/>
    <cellStyle name="Заголовок 4 21" xfId="810"/>
    <cellStyle name="Заголовок 4 22" xfId="851"/>
    <cellStyle name="Заголовок 4 23" xfId="892"/>
    <cellStyle name="Заголовок 4 24" xfId="933"/>
    <cellStyle name="Заголовок 4 25" xfId="974"/>
    <cellStyle name="Заголовок 4 3" xfId="72"/>
    <cellStyle name="Заголовок 4 4" xfId="113"/>
    <cellStyle name="Заголовок 4 5" xfId="154"/>
    <cellStyle name="Заголовок 4 6" xfId="195"/>
    <cellStyle name="Заголовок 4 7" xfId="236"/>
    <cellStyle name="Заголовок 4 8" xfId="277"/>
    <cellStyle name="Заголовок 4 9" xfId="318"/>
    <cellStyle name="Итог 10" xfId="360"/>
    <cellStyle name="Итог 11" xfId="401"/>
    <cellStyle name="Итог 12" xfId="442"/>
    <cellStyle name="Итог 13" xfId="483"/>
    <cellStyle name="Итог 14" xfId="524"/>
    <cellStyle name="Итог 15" xfId="565"/>
    <cellStyle name="Итог 16" xfId="606"/>
    <cellStyle name="Итог 17" xfId="647"/>
    <cellStyle name="Итог 18" xfId="688"/>
    <cellStyle name="Итог 19" xfId="729"/>
    <cellStyle name="Итог 2" xfId="32"/>
    <cellStyle name="Итог 20" xfId="770"/>
    <cellStyle name="Итог 21" xfId="811"/>
    <cellStyle name="Итог 22" xfId="852"/>
    <cellStyle name="Итог 23" xfId="893"/>
    <cellStyle name="Итог 24" xfId="934"/>
    <cellStyle name="Итог 25" xfId="975"/>
    <cellStyle name="Итог 3" xfId="73"/>
    <cellStyle name="Итог 4" xfId="114"/>
    <cellStyle name="Итог 5" xfId="155"/>
    <cellStyle name="Итог 6" xfId="196"/>
    <cellStyle name="Итог 7" xfId="237"/>
    <cellStyle name="Итог 8" xfId="278"/>
    <cellStyle name="Итог 9" xfId="319"/>
    <cellStyle name="Контрольная ячейка 10" xfId="361"/>
    <cellStyle name="Контрольная ячейка 11" xfId="402"/>
    <cellStyle name="Контрольная ячейка 12" xfId="443"/>
    <cellStyle name="Контрольная ячейка 13" xfId="484"/>
    <cellStyle name="Контрольная ячейка 14" xfId="525"/>
    <cellStyle name="Контрольная ячейка 15" xfId="566"/>
    <cellStyle name="Контрольная ячейка 16" xfId="607"/>
    <cellStyle name="Контрольная ячейка 17" xfId="648"/>
    <cellStyle name="Контрольная ячейка 18" xfId="689"/>
    <cellStyle name="Контрольная ячейка 19" xfId="730"/>
    <cellStyle name="Контрольная ячейка 2" xfId="33"/>
    <cellStyle name="Контрольная ячейка 20" xfId="771"/>
    <cellStyle name="Контрольная ячейка 21" xfId="812"/>
    <cellStyle name="Контрольная ячейка 22" xfId="853"/>
    <cellStyle name="Контрольная ячейка 23" xfId="894"/>
    <cellStyle name="Контрольная ячейка 24" xfId="935"/>
    <cellStyle name="Контрольная ячейка 25" xfId="976"/>
    <cellStyle name="Контрольная ячейка 3" xfId="74"/>
    <cellStyle name="Контрольная ячейка 4" xfId="115"/>
    <cellStyle name="Контрольная ячейка 5" xfId="156"/>
    <cellStyle name="Контрольная ячейка 6" xfId="197"/>
    <cellStyle name="Контрольная ячейка 7" xfId="238"/>
    <cellStyle name="Контрольная ячейка 8" xfId="279"/>
    <cellStyle name="Контрольная ячейка 9" xfId="320"/>
    <cellStyle name="Название 10" xfId="362"/>
    <cellStyle name="Название 11" xfId="403"/>
    <cellStyle name="Название 12" xfId="444"/>
    <cellStyle name="Название 13" xfId="485"/>
    <cellStyle name="Название 14" xfId="526"/>
    <cellStyle name="Название 15" xfId="567"/>
    <cellStyle name="Название 16" xfId="608"/>
    <cellStyle name="Название 17" xfId="649"/>
    <cellStyle name="Название 18" xfId="690"/>
    <cellStyle name="Название 19" xfId="731"/>
    <cellStyle name="Название 2" xfId="34"/>
    <cellStyle name="Название 20" xfId="772"/>
    <cellStyle name="Название 21" xfId="813"/>
    <cellStyle name="Название 22" xfId="854"/>
    <cellStyle name="Название 23" xfId="895"/>
    <cellStyle name="Название 24" xfId="936"/>
    <cellStyle name="Название 25" xfId="977"/>
    <cellStyle name="Название 3" xfId="75"/>
    <cellStyle name="Название 4" xfId="116"/>
    <cellStyle name="Название 5" xfId="157"/>
    <cellStyle name="Название 6" xfId="198"/>
    <cellStyle name="Название 7" xfId="239"/>
    <cellStyle name="Название 8" xfId="280"/>
    <cellStyle name="Название 9" xfId="321"/>
    <cellStyle name="Нейтральный 10" xfId="363"/>
    <cellStyle name="Нейтральный 11" xfId="404"/>
    <cellStyle name="Нейтральный 12" xfId="445"/>
    <cellStyle name="Нейтральный 13" xfId="486"/>
    <cellStyle name="Нейтральный 14" xfId="527"/>
    <cellStyle name="Нейтральный 15" xfId="568"/>
    <cellStyle name="Нейтральный 16" xfId="609"/>
    <cellStyle name="Нейтральный 17" xfId="650"/>
    <cellStyle name="Нейтральный 18" xfId="691"/>
    <cellStyle name="Нейтральный 19" xfId="732"/>
    <cellStyle name="Нейтральный 2" xfId="35"/>
    <cellStyle name="Нейтральный 20" xfId="773"/>
    <cellStyle name="Нейтральный 21" xfId="814"/>
    <cellStyle name="Нейтральный 22" xfId="855"/>
    <cellStyle name="Нейтральный 23" xfId="896"/>
    <cellStyle name="Нейтральный 24" xfId="937"/>
    <cellStyle name="Нейтральный 25" xfId="978"/>
    <cellStyle name="Нейтральный 3" xfId="76"/>
    <cellStyle name="Нейтральный 4" xfId="117"/>
    <cellStyle name="Нейтральный 5" xfId="158"/>
    <cellStyle name="Нейтральный 6" xfId="199"/>
    <cellStyle name="Нейтральный 7" xfId="240"/>
    <cellStyle name="Нейтральный 8" xfId="281"/>
    <cellStyle name="Нейтральный 9" xfId="322"/>
    <cellStyle name="Обычный" xfId="0" builtinId="0"/>
    <cellStyle name="Плохой 10" xfId="364"/>
    <cellStyle name="Плохой 11" xfId="405"/>
    <cellStyle name="Плохой 12" xfId="446"/>
    <cellStyle name="Плохой 13" xfId="487"/>
    <cellStyle name="Плохой 14" xfId="528"/>
    <cellStyle name="Плохой 15" xfId="569"/>
    <cellStyle name="Плохой 16" xfId="610"/>
    <cellStyle name="Плохой 17" xfId="651"/>
    <cellStyle name="Плохой 18" xfId="692"/>
    <cellStyle name="Плохой 19" xfId="733"/>
    <cellStyle name="Плохой 2" xfId="36"/>
    <cellStyle name="Плохой 20" xfId="774"/>
    <cellStyle name="Плохой 21" xfId="815"/>
    <cellStyle name="Плохой 22" xfId="856"/>
    <cellStyle name="Плохой 23" xfId="897"/>
    <cellStyle name="Плохой 24" xfId="938"/>
    <cellStyle name="Плохой 25" xfId="979"/>
    <cellStyle name="Плохой 3" xfId="77"/>
    <cellStyle name="Плохой 4" xfId="118"/>
    <cellStyle name="Плохой 5" xfId="159"/>
    <cellStyle name="Плохой 6" xfId="200"/>
    <cellStyle name="Плохой 7" xfId="241"/>
    <cellStyle name="Плохой 8" xfId="282"/>
    <cellStyle name="Плохой 9" xfId="323"/>
    <cellStyle name="Пояснение 10" xfId="365"/>
    <cellStyle name="Пояснение 11" xfId="406"/>
    <cellStyle name="Пояснение 12" xfId="447"/>
    <cellStyle name="Пояснение 13" xfId="488"/>
    <cellStyle name="Пояснение 14" xfId="529"/>
    <cellStyle name="Пояснение 15" xfId="570"/>
    <cellStyle name="Пояснение 16" xfId="611"/>
    <cellStyle name="Пояснение 17" xfId="652"/>
    <cellStyle name="Пояснение 18" xfId="693"/>
    <cellStyle name="Пояснение 19" xfId="734"/>
    <cellStyle name="Пояснение 2" xfId="37"/>
    <cellStyle name="Пояснение 20" xfId="775"/>
    <cellStyle name="Пояснение 21" xfId="816"/>
    <cellStyle name="Пояснение 22" xfId="857"/>
    <cellStyle name="Пояснение 23" xfId="898"/>
    <cellStyle name="Пояснение 24" xfId="939"/>
    <cellStyle name="Пояснение 25" xfId="980"/>
    <cellStyle name="Пояснение 3" xfId="78"/>
    <cellStyle name="Пояснение 4" xfId="119"/>
    <cellStyle name="Пояснение 5" xfId="160"/>
    <cellStyle name="Пояснение 6" xfId="201"/>
    <cellStyle name="Пояснение 7" xfId="242"/>
    <cellStyle name="Пояснение 8" xfId="283"/>
    <cellStyle name="Пояснение 9" xfId="324"/>
    <cellStyle name="Примечание 10" xfId="366"/>
    <cellStyle name="Примечание 11" xfId="407"/>
    <cellStyle name="Примечание 12" xfId="448"/>
    <cellStyle name="Примечание 13" xfId="489"/>
    <cellStyle name="Примечание 14" xfId="530"/>
    <cellStyle name="Примечание 15" xfId="571"/>
    <cellStyle name="Примечание 16" xfId="612"/>
    <cellStyle name="Примечание 17" xfId="653"/>
    <cellStyle name="Примечание 18" xfId="694"/>
    <cellStyle name="Примечание 19" xfId="735"/>
    <cellStyle name="Примечание 2" xfId="38"/>
    <cellStyle name="Примечание 20" xfId="776"/>
    <cellStyle name="Примечание 21" xfId="817"/>
    <cellStyle name="Примечание 22" xfId="858"/>
    <cellStyle name="Примечание 23" xfId="899"/>
    <cellStyle name="Примечание 24" xfId="940"/>
    <cellStyle name="Примечание 25" xfId="981"/>
    <cellStyle name="Примечание 3" xfId="79"/>
    <cellStyle name="Примечание 4" xfId="120"/>
    <cellStyle name="Примечание 5" xfId="161"/>
    <cellStyle name="Примечание 6" xfId="202"/>
    <cellStyle name="Примечание 7" xfId="243"/>
    <cellStyle name="Примечание 8" xfId="284"/>
    <cellStyle name="Примечание 9" xfId="325"/>
    <cellStyle name="Связанная ячейка 10" xfId="367"/>
    <cellStyle name="Связанная ячейка 11" xfId="408"/>
    <cellStyle name="Связанная ячейка 12" xfId="449"/>
    <cellStyle name="Связанная ячейка 13" xfId="490"/>
    <cellStyle name="Связанная ячейка 14" xfId="531"/>
    <cellStyle name="Связанная ячейка 15" xfId="572"/>
    <cellStyle name="Связанная ячейка 16" xfId="613"/>
    <cellStyle name="Связанная ячейка 17" xfId="654"/>
    <cellStyle name="Связанная ячейка 18" xfId="695"/>
    <cellStyle name="Связанная ячейка 19" xfId="736"/>
    <cellStyle name="Связанная ячейка 2" xfId="39"/>
    <cellStyle name="Связанная ячейка 20" xfId="777"/>
    <cellStyle name="Связанная ячейка 21" xfId="818"/>
    <cellStyle name="Связанная ячейка 22" xfId="859"/>
    <cellStyle name="Связанная ячейка 23" xfId="900"/>
    <cellStyle name="Связанная ячейка 24" xfId="941"/>
    <cellStyle name="Связанная ячейка 25" xfId="982"/>
    <cellStyle name="Связанная ячейка 3" xfId="80"/>
    <cellStyle name="Связанная ячейка 4" xfId="121"/>
    <cellStyle name="Связанная ячейка 5" xfId="162"/>
    <cellStyle name="Связанная ячейка 6" xfId="203"/>
    <cellStyle name="Связанная ячейка 7" xfId="244"/>
    <cellStyle name="Связанная ячейка 8" xfId="285"/>
    <cellStyle name="Связанная ячейка 9" xfId="326"/>
    <cellStyle name="Текст предупреждения 10" xfId="368"/>
    <cellStyle name="Текст предупреждения 11" xfId="409"/>
    <cellStyle name="Текст предупреждения 12" xfId="450"/>
    <cellStyle name="Текст предупреждения 13" xfId="491"/>
    <cellStyle name="Текст предупреждения 14" xfId="532"/>
    <cellStyle name="Текст предупреждения 15" xfId="573"/>
    <cellStyle name="Текст предупреждения 16" xfId="614"/>
    <cellStyle name="Текст предупреждения 17" xfId="655"/>
    <cellStyle name="Текст предупреждения 18" xfId="696"/>
    <cellStyle name="Текст предупреждения 19" xfId="737"/>
    <cellStyle name="Текст предупреждения 2" xfId="40"/>
    <cellStyle name="Текст предупреждения 20" xfId="778"/>
    <cellStyle name="Текст предупреждения 21" xfId="819"/>
    <cellStyle name="Текст предупреждения 22" xfId="860"/>
    <cellStyle name="Текст предупреждения 23" xfId="901"/>
    <cellStyle name="Текст предупреждения 24" xfId="942"/>
    <cellStyle name="Текст предупреждения 25" xfId="983"/>
    <cellStyle name="Текст предупреждения 3" xfId="81"/>
    <cellStyle name="Текст предупреждения 4" xfId="122"/>
    <cellStyle name="Текст предупреждения 5" xfId="163"/>
    <cellStyle name="Текст предупреждения 6" xfId="204"/>
    <cellStyle name="Текст предупреждения 7" xfId="245"/>
    <cellStyle name="Текст предупреждения 8" xfId="286"/>
    <cellStyle name="Текст предупреждения 9" xfId="327"/>
    <cellStyle name="Хороший 10" xfId="369"/>
    <cellStyle name="Хороший 11" xfId="410"/>
    <cellStyle name="Хороший 12" xfId="451"/>
    <cellStyle name="Хороший 13" xfId="492"/>
    <cellStyle name="Хороший 14" xfId="533"/>
    <cellStyle name="Хороший 15" xfId="574"/>
    <cellStyle name="Хороший 16" xfId="615"/>
    <cellStyle name="Хороший 17" xfId="656"/>
    <cellStyle name="Хороший 18" xfId="697"/>
    <cellStyle name="Хороший 19" xfId="738"/>
    <cellStyle name="Хороший 2" xfId="41"/>
    <cellStyle name="Хороший 20" xfId="779"/>
    <cellStyle name="Хороший 21" xfId="820"/>
    <cellStyle name="Хороший 22" xfId="861"/>
    <cellStyle name="Хороший 23" xfId="902"/>
    <cellStyle name="Хороший 24" xfId="943"/>
    <cellStyle name="Хороший 25" xfId="984"/>
    <cellStyle name="Хороший 3" xfId="82"/>
    <cellStyle name="Хороший 4" xfId="123"/>
    <cellStyle name="Хороший 5" xfId="164"/>
    <cellStyle name="Хороший 6" xfId="205"/>
    <cellStyle name="Хороший 7" xfId="246"/>
    <cellStyle name="Хороший 8" xfId="287"/>
    <cellStyle name="Хороший 9" xfId="32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0"/>
  <sheetViews>
    <sheetView tabSelected="1" topLeftCell="B25" zoomScale="68" zoomScaleNormal="68" workbookViewId="0">
      <selection activeCell="H6" sqref="H6:K6"/>
    </sheetView>
  </sheetViews>
  <sheetFormatPr defaultRowHeight="12.75" x14ac:dyDescent="0.2"/>
  <cols>
    <col min="1" max="1" width="95.5703125" customWidth="1"/>
    <col min="2" max="2" width="38.140625" customWidth="1"/>
    <col min="3" max="11" width="13.7109375" customWidth="1"/>
    <col min="12" max="12" width="8.42578125" customWidth="1"/>
  </cols>
  <sheetData>
    <row r="1" spans="1:11" s="27" customFormat="1" ht="25.5" customHeight="1" x14ac:dyDescent="0.2">
      <c r="H1" s="81" t="s">
        <v>269</v>
      </c>
      <c r="I1" s="81"/>
      <c r="J1" s="81"/>
      <c r="K1" s="81"/>
    </row>
    <row r="2" spans="1:11" s="27" customFormat="1" ht="19.5" customHeight="1" x14ac:dyDescent="0.25">
      <c r="A2" s="28"/>
      <c r="B2" s="29"/>
      <c r="C2" s="29"/>
      <c r="D2" s="29"/>
      <c r="E2" s="29"/>
      <c r="F2" s="29"/>
      <c r="G2" s="29"/>
      <c r="H2" s="81" t="s">
        <v>270</v>
      </c>
      <c r="I2" s="81"/>
      <c r="J2" s="81"/>
      <c r="K2" s="81"/>
    </row>
    <row r="3" spans="1:11" s="27" customFormat="1" ht="9.75" customHeight="1" x14ac:dyDescent="0.25">
      <c r="A3" s="28"/>
      <c r="B3" s="29"/>
      <c r="C3" s="29"/>
      <c r="D3" s="29"/>
      <c r="E3" s="29"/>
      <c r="F3" s="29"/>
      <c r="G3" s="29"/>
      <c r="H3" s="30"/>
      <c r="I3" s="30"/>
      <c r="J3" s="30"/>
      <c r="K3" s="30"/>
    </row>
    <row r="4" spans="1:11" s="27" customFormat="1" ht="21.75" customHeight="1" x14ac:dyDescent="0.25">
      <c r="A4" s="31"/>
      <c r="B4" s="32"/>
      <c r="C4" s="29"/>
      <c r="D4" s="29"/>
      <c r="E4" s="29"/>
      <c r="F4" s="29"/>
      <c r="G4" s="29"/>
      <c r="H4" s="81" t="s">
        <v>271</v>
      </c>
      <c r="I4" s="81"/>
      <c r="J4" s="81"/>
      <c r="K4" s="81"/>
    </row>
    <row r="5" spans="1:11" s="27" customFormat="1" ht="21" customHeight="1" x14ac:dyDescent="0.25">
      <c r="A5" s="31"/>
      <c r="B5" s="29"/>
      <c r="C5" s="29"/>
      <c r="D5" s="29"/>
      <c r="E5" s="29"/>
      <c r="F5" s="29"/>
      <c r="G5" s="29"/>
      <c r="H5" s="81" t="s">
        <v>272</v>
      </c>
      <c r="I5" s="81"/>
      <c r="J5" s="81"/>
      <c r="K5" s="81"/>
    </row>
    <row r="6" spans="1:11" s="27" customFormat="1" ht="18.75" x14ac:dyDescent="0.25">
      <c r="A6" s="31"/>
      <c r="B6" s="29"/>
      <c r="C6" s="29"/>
      <c r="D6" s="29"/>
      <c r="E6" s="29"/>
      <c r="F6" s="29"/>
      <c r="G6" s="29"/>
      <c r="H6" s="81" t="s">
        <v>309</v>
      </c>
      <c r="I6" s="81"/>
      <c r="J6" s="81"/>
      <c r="K6" s="81"/>
    </row>
    <row r="7" spans="1:11" s="27" customFormat="1" ht="13.5" customHeight="1" x14ac:dyDescent="0.25">
      <c r="A7" s="31"/>
      <c r="B7" s="29"/>
      <c r="C7" s="29"/>
      <c r="D7" s="29"/>
      <c r="E7" s="29"/>
      <c r="F7" s="29"/>
      <c r="G7" s="29"/>
      <c r="H7" s="29"/>
      <c r="I7" s="33"/>
      <c r="J7" s="33"/>
      <c r="K7" s="33"/>
    </row>
    <row r="8" spans="1:11" s="27" customFormat="1" ht="43.5" customHeight="1" x14ac:dyDescent="0.2">
      <c r="A8" s="82" t="s">
        <v>284</v>
      </c>
      <c r="B8" s="82"/>
      <c r="C8" s="82"/>
      <c r="D8" s="82"/>
      <c r="E8" s="82"/>
      <c r="F8" s="82"/>
      <c r="G8" s="82"/>
      <c r="H8" s="82"/>
      <c r="I8" s="82"/>
      <c r="J8" s="82"/>
      <c r="K8" s="82"/>
    </row>
    <row r="9" spans="1:11" s="27" customFormat="1" ht="5.25" customHeight="1" x14ac:dyDescent="0.2"/>
    <row r="10" spans="1:11" s="27" customFormat="1" ht="18.75" x14ac:dyDescent="0.2">
      <c r="A10" s="83" t="s">
        <v>273</v>
      </c>
      <c r="B10" s="83" t="s">
        <v>205</v>
      </c>
      <c r="C10" s="34" t="s">
        <v>274</v>
      </c>
      <c r="D10" s="34" t="s">
        <v>274</v>
      </c>
      <c r="E10" s="34" t="s">
        <v>275</v>
      </c>
      <c r="F10" s="84" t="s">
        <v>276</v>
      </c>
      <c r="G10" s="85"/>
      <c r="H10" s="85"/>
      <c r="I10" s="85"/>
      <c r="J10" s="85"/>
      <c r="K10" s="86"/>
    </row>
    <row r="11" spans="1:11" s="27" customFormat="1" ht="18.75" x14ac:dyDescent="0.2">
      <c r="A11" s="83"/>
      <c r="B11" s="83"/>
      <c r="C11" s="83" t="s">
        <v>277</v>
      </c>
      <c r="D11" s="83" t="s">
        <v>278</v>
      </c>
      <c r="E11" s="83" t="s">
        <v>279</v>
      </c>
      <c r="F11" s="84" t="s">
        <v>280</v>
      </c>
      <c r="G11" s="86"/>
      <c r="H11" s="84" t="s">
        <v>281</v>
      </c>
      <c r="I11" s="86"/>
      <c r="J11" s="84" t="s">
        <v>285</v>
      </c>
      <c r="K11" s="86"/>
    </row>
    <row r="12" spans="1:11" s="27" customFormat="1" ht="18.75" customHeight="1" x14ac:dyDescent="0.2">
      <c r="A12" s="83"/>
      <c r="B12" s="83"/>
      <c r="C12" s="83"/>
      <c r="D12" s="83"/>
      <c r="E12" s="83"/>
      <c r="F12" s="35" t="s">
        <v>282</v>
      </c>
      <c r="G12" s="35" t="s">
        <v>283</v>
      </c>
      <c r="H12" s="35" t="s">
        <v>282</v>
      </c>
      <c r="I12" s="35" t="s">
        <v>283</v>
      </c>
      <c r="J12" s="35" t="s">
        <v>282</v>
      </c>
      <c r="K12" s="35" t="s">
        <v>283</v>
      </c>
    </row>
    <row r="13" spans="1:11" ht="18.75" x14ac:dyDescent="0.2">
      <c r="A13" s="1" t="s">
        <v>206</v>
      </c>
      <c r="B13" s="2"/>
      <c r="C13" s="2"/>
      <c r="D13" s="3"/>
      <c r="E13" s="3"/>
      <c r="F13" s="3"/>
      <c r="G13" s="3"/>
      <c r="H13" s="3"/>
      <c r="I13" s="3"/>
      <c r="J13" s="3"/>
      <c r="K13" s="3"/>
    </row>
    <row r="14" spans="1:11" ht="18.75" x14ac:dyDescent="0.2">
      <c r="A14" s="1" t="s">
        <v>207</v>
      </c>
      <c r="B14" s="2"/>
      <c r="C14" s="14"/>
      <c r="D14" s="14"/>
      <c r="E14" s="14"/>
      <c r="F14" s="14"/>
      <c r="G14" s="14"/>
      <c r="H14" s="14"/>
      <c r="I14" s="14"/>
      <c r="J14" s="14"/>
      <c r="K14" s="14"/>
    </row>
    <row r="15" spans="1:11" ht="18.75" x14ac:dyDescent="0.2">
      <c r="A15" s="4" t="s">
        <v>286</v>
      </c>
      <c r="B15" s="2" t="s">
        <v>208</v>
      </c>
      <c r="C15" s="14">
        <v>1323.5</v>
      </c>
      <c r="D15" s="3">
        <v>1315</v>
      </c>
      <c r="E15" s="15">
        <v>1307.1500000000001</v>
      </c>
      <c r="F15" s="15">
        <v>1298.7400000000002</v>
      </c>
      <c r="G15" s="15">
        <v>1299.925</v>
      </c>
      <c r="H15" s="15">
        <v>1290.2250000000001</v>
      </c>
      <c r="I15" s="15">
        <v>1293.19</v>
      </c>
      <c r="J15" s="15">
        <v>1282.4050000000002</v>
      </c>
      <c r="K15" s="15">
        <v>1286.52</v>
      </c>
    </row>
    <row r="16" spans="1:11" ht="18.75" x14ac:dyDescent="0.2">
      <c r="A16" s="4" t="s">
        <v>287</v>
      </c>
      <c r="B16" s="2" t="s">
        <v>208</v>
      </c>
      <c r="C16" s="18">
        <v>987.9</v>
      </c>
      <c r="D16" s="16">
        <v>985.47</v>
      </c>
      <c r="E16" s="44">
        <v>983.80000000000018</v>
      </c>
      <c r="F16" s="44">
        <v>981.63000000000022</v>
      </c>
      <c r="G16" s="44">
        <v>982.26499999999987</v>
      </c>
      <c r="H16" s="44">
        <v>978.95500000000015</v>
      </c>
      <c r="I16" s="44">
        <v>980.43000000000006</v>
      </c>
      <c r="J16" s="44">
        <v>976.26500000000021</v>
      </c>
      <c r="K16" s="44">
        <v>978.26</v>
      </c>
    </row>
    <row r="17" spans="1:11" ht="18.75" x14ac:dyDescent="0.2">
      <c r="A17" s="4" t="s">
        <v>288</v>
      </c>
      <c r="B17" s="2" t="s">
        <v>208</v>
      </c>
      <c r="C17" s="14">
        <v>335.6</v>
      </c>
      <c r="D17" s="3">
        <v>329.53000000000003</v>
      </c>
      <c r="E17" s="15">
        <v>323.34999999999997</v>
      </c>
      <c r="F17" s="15">
        <v>317.11</v>
      </c>
      <c r="G17" s="15">
        <v>317.66000000000008</v>
      </c>
      <c r="H17" s="15">
        <v>311.27</v>
      </c>
      <c r="I17" s="15">
        <v>312.76</v>
      </c>
      <c r="J17" s="15">
        <v>306.14</v>
      </c>
      <c r="K17" s="15">
        <v>308.25999999999993</v>
      </c>
    </row>
    <row r="18" spans="1:11" ht="18.75" x14ac:dyDescent="0.2">
      <c r="A18" s="4" t="s">
        <v>210</v>
      </c>
      <c r="B18" s="2" t="s">
        <v>211</v>
      </c>
      <c r="C18" s="2">
        <v>69.790000000000006</v>
      </c>
      <c r="D18" s="3">
        <v>70.260000000000005</v>
      </c>
      <c r="E18" s="15">
        <v>70.349999999999994</v>
      </c>
      <c r="F18" s="15">
        <v>70.45</v>
      </c>
      <c r="G18" s="15">
        <v>70.5</v>
      </c>
      <c r="H18" s="15">
        <v>70.75</v>
      </c>
      <c r="I18" s="15">
        <v>70.8</v>
      </c>
      <c r="J18" s="15">
        <v>70.849999999999994</v>
      </c>
      <c r="K18" s="15">
        <v>70.900000000000006</v>
      </c>
    </row>
    <row r="19" spans="1:11" ht="37.5" x14ac:dyDescent="0.2">
      <c r="A19" s="4" t="s">
        <v>212</v>
      </c>
      <c r="B19" s="2" t="s">
        <v>213</v>
      </c>
      <c r="C19" s="14">
        <v>12.8</v>
      </c>
      <c r="D19" s="3">
        <v>13</v>
      </c>
      <c r="E19" s="15">
        <v>13.1</v>
      </c>
      <c r="F19" s="15">
        <v>12.9</v>
      </c>
      <c r="G19" s="15">
        <v>13.2</v>
      </c>
      <c r="H19" s="15">
        <v>12.8</v>
      </c>
      <c r="I19" s="15">
        <v>13.2</v>
      </c>
      <c r="J19" s="15">
        <v>12.6</v>
      </c>
      <c r="K19" s="15">
        <v>13</v>
      </c>
    </row>
    <row r="20" spans="1:11" ht="37.5" x14ac:dyDescent="0.2">
      <c r="A20" s="4" t="s">
        <v>214</v>
      </c>
      <c r="B20" s="2" t="s">
        <v>215</v>
      </c>
      <c r="C20" s="14">
        <v>15.6</v>
      </c>
      <c r="D20" s="3">
        <v>15.4</v>
      </c>
      <c r="E20" s="15">
        <v>15.2</v>
      </c>
      <c r="F20" s="15">
        <v>15.2</v>
      </c>
      <c r="G20" s="15">
        <v>15.1</v>
      </c>
      <c r="H20" s="15">
        <v>15.2</v>
      </c>
      <c r="I20" s="15">
        <v>15</v>
      </c>
      <c r="J20" s="15">
        <v>15.2</v>
      </c>
      <c r="K20" s="15">
        <v>14.9</v>
      </c>
    </row>
    <row r="21" spans="1:11" ht="18.75" x14ac:dyDescent="0.2">
      <c r="A21" s="4" t="s">
        <v>216</v>
      </c>
      <c r="B21" s="2" t="s">
        <v>217</v>
      </c>
      <c r="C21" s="14">
        <v>-2.8</v>
      </c>
      <c r="D21" s="3">
        <v>-2.4</v>
      </c>
      <c r="E21" s="15">
        <v>-2.1</v>
      </c>
      <c r="F21" s="15">
        <v>-2.2999999999999998</v>
      </c>
      <c r="G21" s="15">
        <v>-1.9</v>
      </c>
      <c r="H21" s="15">
        <v>-2.4</v>
      </c>
      <c r="I21" s="15">
        <v>-1.8</v>
      </c>
      <c r="J21" s="15">
        <v>-2.6</v>
      </c>
      <c r="K21" s="15">
        <v>-1.9</v>
      </c>
    </row>
    <row r="22" spans="1:11" ht="18.75" x14ac:dyDescent="0.2">
      <c r="A22" s="4" t="s">
        <v>201</v>
      </c>
      <c r="B22" s="2" t="s">
        <v>200</v>
      </c>
      <c r="C22" s="14">
        <v>46.5</v>
      </c>
      <c r="D22" s="3">
        <v>49.7</v>
      </c>
      <c r="E22" s="44">
        <v>50</v>
      </c>
      <c r="F22" s="44">
        <v>50.1</v>
      </c>
      <c r="G22" s="44">
        <v>50.25</v>
      </c>
      <c r="H22" s="44">
        <v>50.1</v>
      </c>
      <c r="I22" s="15">
        <v>50.3</v>
      </c>
      <c r="J22" s="15">
        <v>50.1</v>
      </c>
      <c r="K22" s="15">
        <v>50.3</v>
      </c>
    </row>
    <row r="23" spans="1:11" ht="18.75" x14ac:dyDescent="0.2">
      <c r="A23" s="4" t="s">
        <v>199</v>
      </c>
      <c r="B23" s="2" t="s">
        <v>200</v>
      </c>
      <c r="C23" s="14">
        <v>51.7</v>
      </c>
      <c r="D23" s="3">
        <v>54.7</v>
      </c>
      <c r="E23" s="44">
        <v>54.7</v>
      </c>
      <c r="F23" s="44">
        <v>54.78</v>
      </c>
      <c r="G23" s="44">
        <v>54.75</v>
      </c>
      <c r="H23" s="44">
        <v>54.75</v>
      </c>
      <c r="I23" s="15">
        <v>54.6</v>
      </c>
      <c r="J23" s="15">
        <v>54.6</v>
      </c>
      <c r="K23" s="15">
        <v>54.55</v>
      </c>
    </row>
    <row r="24" spans="1:11" ht="18.75" x14ac:dyDescent="0.2">
      <c r="A24" s="4" t="s">
        <v>218</v>
      </c>
      <c r="B24" s="2" t="s">
        <v>219</v>
      </c>
      <c r="C24" s="14">
        <v>-39.1</v>
      </c>
      <c r="D24" s="3">
        <v>-37.9</v>
      </c>
      <c r="E24" s="44">
        <v>-36</v>
      </c>
      <c r="F24" s="44">
        <v>-36</v>
      </c>
      <c r="G24" s="44">
        <v>-34.6</v>
      </c>
      <c r="H24" s="44">
        <v>-36</v>
      </c>
      <c r="I24" s="15">
        <v>-33.299999999999997</v>
      </c>
      <c r="J24" s="15">
        <v>-35</v>
      </c>
      <c r="K24" s="15">
        <v>-33</v>
      </c>
    </row>
    <row r="25" spans="1:11" ht="18.75" x14ac:dyDescent="0.2">
      <c r="A25" s="1" t="s">
        <v>220</v>
      </c>
      <c r="B25" s="2"/>
      <c r="C25" s="25"/>
      <c r="D25" s="25"/>
      <c r="E25" s="25"/>
      <c r="F25" s="25"/>
      <c r="G25" s="25"/>
      <c r="H25" s="25"/>
      <c r="I25" s="25"/>
      <c r="J25" s="25"/>
      <c r="K25" s="25"/>
    </row>
    <row r="26" spans="1:11" ht="18.75" x14ac:dyDescent="0.2">
      <c r="A26" s="22" t="s">
        <v>221</v>
      </c>
      <c r="B26" s="2"/>
      <c r="C26" s="2"/>
      <c r="D26" s="3"/>
      <c r="E26" s="3"/>
      <c r="F26" s="3"/>
      <c r="G26" s="3"/>
      <c r="H26" s="3"/>
      <c r="I26" s="3"/>
      <c r="J26" s="3"/>
      <c r="K26" s="3"/>
    </row>
    <row r="27" spans="1:11" ht="18.75" x14ac:dyDescent="0.2">
      <c r="A27" s="20" t="s">
        <v>222</v>
      </c>
      <c r="B27" s="2" t="s">
        <v>132</v>
      </c>
      <c r="C27" s="15">
        <v>460536.1</v>
      </c>
      <c r="D27" s="15">
        <v>489010</v>
      </c>
      <c r="E27" s="15">
        <v>517400</v>
      </c>
      <c r="F27" s="15">
        <v>542340</v>
      </c>
      <c r="G27" s="15">
        <v>548190</v>
      </c>
      <c r="H27" s="15">
        <v>577810</v>
      </c>
      <c r="I27" s="15">
        <v>589740</v>
      </c>
      <c r="J27" s="15">
        <v>619190</v>
      </c>
      <c r="K27" s="15">
        <v>639460</v>
      </c>
    </row>
    <row r="28" spans="1:11" ht="18.75" x14ac:dyDescent="0.2">
      <c r="A28" s="22" t="s">
        <v>223</v>
      </c>
      <c r="B28" s="2"/>
      <c r="C28" s="25"/>
      <c r="D28" s="15"/>
      <c r="E28" s="15"/>
      <c r="F28" s="15"/>
      <c r="G28" s="15"/>
      <c r="H28" s="15"/>
      <c r="I28" s="15"/>
      <c r="J28" s="15"/>
      <c r="K28" s="15"/>
    </row>
    <row r="29" spans="1:11" ht="23.25" customHeight="1" x14ac:dyDescent="0.2">
      <c r="A29" s="21" t="s">
        <v>224</v>
      </c>
      <c r="B29" s="2" t="s">
        <v>132</v>
      </c>
      <c r="C29" s="15">
        <v>212370.5</v>
      </c>
      <c r="D29" s="15">
        <v>225570</v>
      </c>
      <c r="E29" s="15">
        <v>238695</v>
      </c>
      <c r="F29" s="15">
        <v>250204</v>
      </c>
      <c r="G29" s="15">
        <v>252936</v>
      </c>
      <c r="H29" s="15">
        <v>266605</v>
      </c>
      <c r="I29" s="15">
        <v>272166</v>
      </c>
      <c r="J29" s="15">
        <v>285758</v>
      </c>
      <c r="K29" s="15">
        <v>295150</v>
      </c>
    </row>
    <row r="30" spans="1:11" ht="37.5" x14ac:dyDescent="0.2">
      <c r="A30" s="20" t="s">
        <v>225</v>
      </c>
      <c r="B30" s="2" t="s">
        <v>85</v>
      </c>
      <c r="C30" s="25">
        <v>101.8</v>
      </c>
      <c r="D30" s="15">
        <v>100.3</v>
      </c>
      <c r="E30" s="15">
        <v>100.3</v>
      </c>
      <c r="F30" s="15">
        <v>100.5</v>
      </c>
      <c r="G30" s="15">
        <v>101.5</v>
      </c>
      <c r="H30" s="15">
        <v>101</v>
      </c>
      <c r="I30" s="15">
        <v>101.8</v>
      </c>
      <c r="J30" s="15">
        <v>101.5</v>
      </c>
      <c r="K30" s="15">
        <v>102.5</v>
      </c>
    </row>
    <row r="31" spans="1:11" ht="18.75" x14ac:dyDescent="0.2">
      <c r="A31" s="1" t="s">
        <v>226</v>
      </c>
      <c r="B31" s="24"/>
      <c r="C31" s="15"/>
      <c r="D31" s="15"/>
      <c r="E31" s="15"/>
      <c r="F31" s="15"/>
      <c r="G31" s="15"/>
      <c r="H31" s="15"/>
      <c r="I31" s="15"/>
      <c r="J31" s="15"/>
      <c r="K31" s="15"/>
    </row>
    <row r="32" spans="1:11" ht="37.5" x14ac:dyDescent="0.2">
      <c r="A32" s="4" t="s">
        <v>227</v>
      </c>
      <c r="B32" s="24" t="s">
        <v>85</v>
      </c>
      <c r="C32" s="25">
        <v>100.8</v>
      </c>
      <c r="D32" s="44">
        <v>100.2</v>
      </c>
      <c r="E32" s="15">
        <v>100.8</v>
      </c>
      <c r="F32" s="15">
        <v>101</v>
      </c>
      <c r="G32" s="15">
        <v>102.3</v>
      </c>
      <c r="H32" s="15">
        <v>101.3</v>
      </c>
      <c r="I32" s="15">
        <v>102.2</v>
      </c>
      <c r="J32" s="15">
        <v>102</v>
      </c>
      <c r="K32" s="15">
        <v>102.6</v>
      </c>
    </row>
    <row r="33" spans="1:11" ht="18.75" x14ac:dyDescent="0.2">
      <c r="A33" s="1" t="s">
        <v>228</v>
      </c>
      <c r="B33" s="24"/>
      <c r="C33" s="26"/>
      <c r="D33" s="26"/>
      <c r="E33" s="26"/>
      <c r="F33" s="26"/>
      <c r="G33" s="26"/>
      <c r="H33" s="26"/>
      <c r="I33" s="26"/>
      <c r="J33" s="26"/>
      <c r="K33" s="26"/>
    </row>
    <row r="34" spans="1:11" ht="38.25" customHeight="1" x14ac:dyDescent="0.2">
      <c r="A34" s="4" t="s">
        <v>229</v>
      </c>
      <c r="B34" s="2" t="s">
        <v>132</v>
      </c>
      <c r="C34" s="41">
        <v>910.1</v>
      </c>
      <c r="D34" s="44">
        <v>848.2</v>
      </c>
      <c r="E34" s="56">
        <v>908.3</v>
      </c>
      <c r="F34" s="56">
        <v>980</v>
      </c>
      <c r="G34" s="56">
        <v>983.8</v>
      </c>
      <c r="H34" s="56">
        <v>1291.3</v>
      </c>
      <c r="I34" s="56">
        <v>1300.8</v>
      </c>
      <c r="J34" s="56">
        <v>1601.8</v>
      </c>
      <c r="K34" s="56">
        <v>1617.8</v>
      </c>
    </row>
    <row r="35" spans="1:11" ht="37.5" x14ac:dyDescent="0.2">
      <c r="A35" s="4" t="s">
        <v>230</v>
      </c>
      <c r="B35" s="2" t="s">
        <v>85</v>
      </c>
      <c r="C35" s="41">
        <v>110.2</v>
      </c>
      <c r="D35" s="44">
        <v>102.4</v>
      </c>
      <c r="E35" s="57">
        <v>93.9</v>
      </c>
      <c r="F35" s="57">
        <v>105.7</v>
      </c>
      <c r="G35" s="57">
        <v>106.2</v>
      </c>
      <c r="H35" s="57">
        <v>127.1</v>
      </c>
      <c r="I35" s="57">
        <v>127.6</v>
      </c>
      <c r="J35" s="57">
        <v>120.3</v>
      </c>
      <c r="K35" s="57">
        <v>120.7</v>
      </c>
    </row>
    <row r="36" spans="1:11" ht="56.25" x14ac:dyDescent="0.2">
      <c r="A36" s="4" t="s">
        <v>231</v>
      </c>
      <c r="B36" s="2" t="s">
        <v>132</v>
      </c>
      <c r="C36" s="41">
        <v>250.3</v>
      </c>
      <c r="D36" s="44">
        <v>217.9</v>
      </c>
      <c r="E36" s="58">
        <v>270</v>
      </c>
      <c r="F36" s="58">
        <v>303.60000000000002</v>
      </c>
      <c r="G36" s="58">
        <v>305.39999999999998</v>
      </c>
      <c r="H36" s="58">
        <v>556.79999999999995</v>
      </c>
      <c r="I36" s="58">
        <v>563</v>
      </c>
      <c r="J36" s="58">
        <v>804.2</v>
      </c>
      <c r="K36" s="58">
        <v>813.9</v>
      </c>
    </row>
    <row r="37" spans="1:11" ht="37.5" x14ac:dyDescent="0.2">
      <c r="A37" s="4" t="s">
        <v>232</v>
      </c>
      <c r="B37" s="2" t="s">
        <v>85</v>
      </c>
      <c r="C37" s="41">
        <v>96.5</v>
      </c>
      <c r="D37" s="44">
        <v>114.4</v>
      </c>
      <c r="E37" s="59">
        <v>75</v>
      </c>
      <c r="F37" s="59">
        <v>110.7</v>
      </c>
      <c r="G37" s="59">
        <v>111.6</v>
      </c>
      <c r="H37" s="59">
        <v>177.7</v>
      </c>
      <c r="I37" s="59">
        <v>179</v>
      </c>
      <c r="J37" s="59">
        <v>140.80000000000001</v>
      </c>
      <c r="K37" s="59">
        <v>141.30000000000001</v>
      </c>
    </row>
    <row r="38" spans="1:11" ht="56.25" x14ac:dyDescent="0.2">
      <c r="A38" s="4" t="s">
        <v>233</v>
      </c>
      <c r="B38" s="2" t="s">
        <v>132</v>
      </c>
      <c r="C38" s="41">
        <v>659.8</v>
      </c>
      <c r="D38" s="44">
        <v>630.29999999999995</v>
      </c>
      <c r="E38" s="59">
        <v>638.29999999999995</v>
      </c>
      <c r="F38" s="59">
        <v>676.4</v>
      </c>
      <c r="G38" s="59">
        <v>678.3</v>
      </c>
      <c r="H38" s="59">
        <v>734.5</v>
      </c>
      <c r="I38" s="59">
        <v>737.8</v>
      </c>
      <c r="J38" s="59">
        <v>797.6</v>
      </c>
      <c r="K38" s="59">
        <v>803.9</v>
      </c>
    </row>
    <row r="39" spans="1:11" ht="37.5" x14ac:dyDescent="0.2">
      <c r="A39" s="4" t="s">
        <v>234</v>
      </c>
      <c r="B39" s="2" t="s">
        <v>85</v>
      </c>
      <c r="C39" s="41">
        <v>117.6</v>
      </c>
      <c r="D39" s="44">
        <v>97.1</v>
      </c>
      <c r="E39" s="60">
        <v>100.5</v>
      </c>
      <c r="F39" s="60">
        <v>103.6</v>
      </c>
      <c r="G39" s="60">
        <v>103.9</v>
      </c>
      <c r="H39" s="60">
        <v>104.3</v>
      </c>
      <c r="I39" s="60">
        <v>104.5</v>
      </c>
      <c r="J39" s="60">
        <v>104.7</v>
      </c>
      <c r="K39" s="60">
        <v>105</v>
      </c>
    </row>
    <row r="40" spans="1:11" ht="18.75" x14ac:dyDescent="0.2">
      <c r="A40" s="1" t="s">
        <v>235</v>
      </c>
      <c r="B40" s="2"/>
      <c r="C40" s="68"/>
      <c r="D40" s="68"/>
      <c r="E40" s="68"/>
      <c r="F40" s="68"/>
      <c r="G40" s="68"/>
      <c r="H40" s="68"/>
      <c r="I40" s="68"/>
      <c r="J40" s="68"/>
      <c r="K40" s="68"/>
    </row>
    <row r="41" spans="1:11" ht="42.75" customHeight="1" x14ac:dyDescent="0.2">
      <c r="A41" s="4" t="s">
        <v>236</v>
      </c>
      <c r="B41" s="2" t="s">
        <v>132</v>
      </c>
      <c r="C41" s="41">
        <v>131144.79999999999</v>
      </c>
      <c r="D41" s="44">
        <v>135852.1</v>
      </c>
      <c r="E41" s="61">
        <v>142691.1</v>
      </c>
      <c r="F41" s="61">
        <v>152611.6</v>
      </c>
      <c r="G41" s="61">
        <v>154403.79999999999</v>
      </c>
      <c r="H41" s="61">
        <v>160952</v>
      </c>
      <c r="I41" s="61">
        <v>163607.29999999999</v>
      </c>
      <c r="J41" s="61">
        <v>170435.4</v>
      </c>
      <c r="K41" s="61">
        <v>173934.7</v>
      </c>
    </row>
    <row r="42" spans="1:11" ht="37.5" x14ac:dyDescent="0.2">
      <c r="A42" s="4" t="s">
        <v>237</v>
      </c>
      <c r="B42" s="2" t="s">
        <v>85</v>
      </c>
      <c r="C42" s="41">
        <v>100.8</v>
      </c>
      <c r="D42" s="44">
        <v>101.3</v>
      </c>
      <c r="E42" s="62">
        <v>100.7</v>
      </c>
      <c r="F42" s="62">
        <v>100.9</v>
      </c>
      <c r="G42" s="62">
        <v>102.2</v>
      </c>
      <c r="H42" s="62">
        <v>101.2</v>
      </c>
      <c r="I42" s="62">
        <v>102.1</v>
      </c>
      <c r="J42" s="62">
        <v>101.9</v>
      </c>
      <c r="K42" s="62">
        <v>102.6</v>
      </c>
    </row>
    <row r="43" spans="1:11" ht="56.25" x14ac:dyDescent="0.2">
      <c r="A43" s="4" t="s">
        <v>238</v>
      </c>
      <c r="B43" s="2" t="s">
        <v>132</v>
      </c>
      <c r="C43" s="41">
        <v>21902.799999999999</v>
      </c>
      <c r="D43" s="44">
        <v>23399.5</v>
      </c>
      <c r="E43" s="62">
        <v>25739.5</v>
      </c>
      <c r="F43" s="62">
        <v>27608.7</v>
      </c>
      <c r="G43" s="62">
        <v>27956.3</v>
      </c>
      <c r="H43" s="62">
        <v>29143.7</v>
      </c>
      <c r="I43" s="62">
        <v>29658.1</v>
      </c>
      <c r="J43" s="62">
        <v>30856.2</v>
      </c>
      <c r="K43" s="62">
        <v>31403</v>
      </c>
    </row>
    <row r="44" spans="1:11" ht="37.5" x14ac:dyDescent="0.2">
      <c r="A44" s="4" t="s">
        <v>239</v>
      </c>
      <c r="B44" s="2" t="s">
        <v>85</v>
      </c>
      <c r="C44" s="41">
        <v>103.9</v>
      </c>
      <c r="D44" s="44">
        <v>97.7</v>
      </c>
      <c r="E44" s="63">
        <v>100.2</v>
      </c>
      <c r="F44" s="63">
        <v>101</v>
      </c>
      <c r="G44" s="63">
        <v>102.4</v>
      </c>
      <c r="H44" s="63">
        <v>101.5</v>
      </c>
      <c r="I44" s="63">
        <v>102.5</v>
      </c>
      <c r="J44" s="63">
        <v>102</v>
      </c>
      <c r="K44" s="63">
        <v>102.6</v>
      </c>
    </row>
    <row r="45" spans="1:11" ht="56.25" x14ac:dyDescent="0.2">
      <c r="A45" s="4" t="s">
        <v>240</v>
      </c>
      <c r="B45" s="2" t="s">
        <v>132</v>
      </c>
      <c r="C45" s="41">
        <v>1209.0999999999999</v>
      </c>
      <c r="D45" s="44">
        <v>1333.1</v>
      </c>
      <c r="E45" s="63">
        <v>1379.2</v>
      </c>
      <c r="F45" s="63">
        <v>1477.9</v>
      </c>
      <c r="G45" s="63">
        <v>1492.5</v>
      </c>
      <c r="H45" s="63">
        <v>1564.5</v>
      </c>
      <c r="I45" s="63">
        <v>1587.8</v>
      </c>
      <c r="J45" s="63">
        <v>1656.2</v>
      </c>
      <c r="K45" s="63">
        <v>1692.6</v>
      </c>
    </row>
    <row r="46" spans="1:11" ht="18.75" x14ac:dyDescent="0.2">
      <c r="A46" s="4" t="s">
        <v>241</v>
      </c>
      <c r="B46" s="2" t="s">
        <v>209</v>
      </c>
      <c r="C46" s="41">
        <v>106.5</v>
      </c>
      <c r="D46" s="44">
        <v>110.2</v>
      </c>
      <c r="E46" s="64">
        <v>99</v>
      </c>
      <c r="F46" s="64">
        <v>100.9</v>
      </c>
      <c r="G46" s="64">
        <v>101.9</v>
      </c>
      <c r="H46" s="64">
        <v>101.3</v>
      </c>
      <c r="I46" s="64">
        <v>102</v>
      </c>
      <c r="J46" s="64">
        <v>101.5</v>
      </c>
      <c r="K46" s="64">
        <v>102.3</v>
      </c>
    </row>
    <row r="47" spans="1:11" ht="56.25" x14ac:dyDescent="0.2">
      <c r="A47" s="4" t="s">
        <v>242</v>
      </c>
      <c r="B47" s="2" t="s">
        <v>132</v>
      </c>
      <c r="C47" s="41">
        <v>2229.1</v>
      </c>
      <c r="D47" s="44">
        <v>2335.4</v>
      </c>
      <c r="E47" s="64">
        <v>2638.3</v>
      </c>
      <c r="F47" s="64">
        <v>2807.4</v>
      </c>
      <c r="G47" s="64">
        <v>2849.5</v>
      </c>
      <c r="H47" s="64">
        <v>2977.8</v>
      </c>
      <c r="I47" s="64">
        <v>3025.5</v>
      </c>
      <c r="J47" s="64">
        <v>3169</v>
      </c>
      <c r="K47" s="64">
        <v>3241.8</v>
      </c>
    </row>
    <row r="48" spans="1:11" ht="37.5" x14ac:dyDescent="0.2">
      <c r="A48" s="4" t="s">
        <v>243</v>
      </c>
      <c r="B48" s="2" t="s">
        <v>85</v>
      </c>
      <c r="C48" s="41">
        <v>99.6</v>
      </c>
      <c r="D48" s="44">
        <v>98.9</v>
      </c>
      <c r="E48" s="65">
        <v>102.7</v>
      </c>
      <c r="F48" s="65">
        <v>100.2</v>
      </c>
      <c r="G48" s="65">
        <v>101.7</v>
      </c>
      <c r="H48" s="65">
        <v>101.5</v>
      </c>
      <c r="I48" s="65">
        <v>101.8</v>
      </c>
      <c r="J48" s="65">
        <v>102</v>
      </c>
      <c r="K48" s="65">
        <v>102.8</v>
      </c>
    </row>
    <row r="49" spans="1:11" ht="56.25" x14ac:dyDescent="0.2">
      <c r="A49" s="4" t="s">
        <v>244</v>
      </c>
      <c r="B49" s="2" t="s">
        <v>132</v>
      </c>
      <c r="C49" s="41">
        <v>10497</v>
      </c>
      <c r="D49" s="44">
        <v>11447</v>
      </c>
      <c r="E49" s="65">
        <v>12519.4</v>
      </c>
      <c r="F49" s="65">
        <v>13522.1</v>
      </c>
      <c r="G49" s="65">
        <v>13681.9</v>
      </c>
      <c r="H49" s="65">
        <v>14592.5</v>
      </c>
      <c r="I49" s="65">
        <v>14825.7</v>
      </c>
      <c r="J49" s="65">
        <v>15748.2</v>
      </c>
      <c r="K49" s="65">
        <v>16111.8</v>
      </c>
    </row>
    <row r="50" spans="1:11" ht="37.5" x14ac:dyDescent="0.2">
      <c r="A50" s="4" t="s">
        <v>245</v>
      </c>
      <c r="B50" s="2" t="s">
        <v>209</v>
      </c>
      <c r="C50" s="41">
        <v>104</v>
      </c>
      <c r="D50" s="44">
        <v>102.8</v>
      </c>
      <c r="E50" s="66">
        <v>100.8</v>
      </c>
      <c r="F50" s="66">
        <v>101.8</v>
      </c>
      <c r="G50" s="66">
        <v>103.1</v>
      </c>
      <c r="H50" s="66">
        <v>102</v>
      </c>
      <c r="I50" s="66">
        <v>103.2</v>
      </c>
      <c r="J50" s="66">
        <v>102.1</v>
      </c>
      <c r="K50" s="66">
        <v>103.5</v>
      </c>
    </row>
    <row r="51" spans="1:11" ht="56.25" x14ac:dyDescent="0.2">
      <c r="A51" s="4" t="s">
        <v>246</v>
      </c>
      <c r="B51" s="2" t="s">
        <v>132</v>
      </c>
      <c r="C51" s="41">
        <v>3601.6</v>
      </c>
      <c r="D51" s="44">
        <v>3360.5</v>
      </c>
      <c r="E51" s="66">
        <v>3393.4</v>
      </c>
      <c r="F51" s="66">
        <v>3786.8</v>
      </c>
      <c r="G51" s="66">
        <v>3844.8</v>
      </c>
      <c r="H51" s="66">
        <v>4028.6</v>
      </c>
      <c r="I51" s="66">
        <v>4127.8999999999996</v>
      </c>
      <c r="J51" s="66">
        <v>4278</v>
      </c>
      <c r="K51" s="66">
        <v>4403.2</v>
      </c>
    </row>
    <row r="52" spans="1:11" ht="37.5" x14ac:dyDescent="0.2">
      <c r="A52" s="4" t="s">
        <v>247</v>
      </c>
      <c r="B52" s="2" t="s">
        <v>85</v>
      </c>
      <c r="C52" s="41">
        <v>127.8</v>
      </c>
      <c r="D52" s="44">
        <v>98.6</v>
      </c>
      <c r="E52" s="67">
        <v>102</v>
      </c>
      <c r="F52" s="67">
        <v>101.3</v>
      </c>
      <c r="G52" s="67">
        <v>103</v>
      </c>
      <c r="H52" s="67">
        <v>102</v>
      </c>
      <c r="I52" s="67">
        <v>103.2</v>
      </c>
      <c r="J52" s="67">
        <v>102.7</v>
      </c>
      <c r="K52" s="67">
        <v>103.3</v>
      </c>
    </row>
    <row r="53" spans="1:11" ht="56.25" x14ac:dyDescent="0.2">
      <c r="A53" s="4" t="s">
        <v>248</v>
      </c>
      <c r="B53" s="2" t="s">
        <v>132</v>
      </c>
      <c r="C53" s="41">
        <v>4.702</v>
      </c>
      <c r="D53" s="15">
        <v>6.1</v>
      </c>
      <c r="E53" s="67">
        <v>4.9000000000000004</v>
      </c>
      <c r="F53" s="67">
        <v>5.0999999999999996</v>
      </c>
      <c r="G53" s="67">
        <v>5.0999999999999996</v>
      </c>
      <c r="H53" s="67">
        <v>5.3</v>
      </c>
      <c r="I53" s="67">
        <v>5.3</v>
      </c>
      <c r="J53" s="67">
        <v>5.4</v>
      </c>
      <c r="K53" s="67">
        <v>5.4</v>
      </c>
    </row>
    <row r="54" spans="1:11" ht="37.5" x14ac:dyDescent="0.2">
      <c r="A54" s="4" t="s">
        <v>249</v>
      </c>
      <c r="B54" s="2" t="s">
        <v>85</v>
      </c>
      <c r="C54" s="41">
        <v>70.099999999999994</v>
      </c>
      <c r="D54" s="44">
        <v>70.599999999999994</v>
      </c>
      <c r="E54" s="69">
        <v>71</v>
      </c>
      <c r="F54" s="69">
        <v>100.5</v>
      </c>
      <c r="G54" s="69">
        <v>100.7</v>
      </c>
      <c r="H54" s="69">
        <v>100.2</v>
      </c>
      <c r="I54" s="69">
        <v>100.4</v>
      </c>
      <c r="J54" s="69">
        <v>100</v>
      </c>
      <c r="K54" s="69">
        <v>100.3</v>
      </c>
    </row>
    <row r="55" spans="1:11" ht="38.25" customHeight="1" x14ac:dyDescent="0.2">
      <c r="A55" s="4" t="s">
        <v>250</v>
      </c>
      <c r="B55" s="2" t="s">
        <v>132</v>
      </c>
      <c r="C55" s="41">
        <v>31286.799999999999</v>
      </c>
      <c r="D55" s="44">
        <v>29995.3</v>
      </c>
      <c r="E55" s="69">
        <v>33057.800000000003</v>
      </c>
      <c r="F55" s="69">
        <v>35090.5</v>
      </c>
      <c r="G55" s="69">
        <v>35625</v>
      </c>
      <c r="H55" s="69">
        <v>36576.199999999997</v>
      </c>
      <c r="I55" s="69">
        <v>37332.9</v>
      </c>
      <c r="J55" s="69">
        <v>38352.6</v>
      </c>
      <c r="K55" s="69">
        <v>39183.5</v>
      </c>
    </row>
    <row r="56" spans="1:11" ht="37.5" x14ac:dyDescent="0.2">
      <c r="A56" s="4" t="s">
        <v>251</v>
      </c>
      <c r="B56" s="2" t="s">
        <v>85</v>
      </c>
      <c r="C56" s="41">
        <v>96.9</v>
      </c>
      <c r="D56" s="44">
        <v>100.7</v>
      </c>
      <c r="E56" s="70">
        <v>103</v>
      </c>
      <c r="F56" s="70">
        <v>100.8</v>
      </c>
      <c r="G56" s="70">
        <v>102.4</v>
      </c>
      <c r="H56" s="70">
        <v>101.1</v>
      </c>
      <c r="I56" s="70">
        <v>102.4</v>
      </c>
      <c r="J56" s="70">
        <v>102.7</v>
      </c>
      <c r="K56" s="70">
        <v>103</v>
      </c>
    </row>
    <row r="57" spans="1:11" ht="56.25" x14ac:dyDescent="0.2">
      <c r="A57" s="4" t="s">
        <v>252</v>
      </c>
      <c r="B57" s="2" t="s">
        <v>132</v>
      </c>
      <c r="C57" s="41">
        <v>6330.6</v>
      </c>
      <c r="D57" s="44">
        <v>6134</v>
      </c>
      <c r="E57" s="70">
        <v>6238.3</v>
      </c>
      <c r="F57" s="70">
        <v>6720.1</v>
      </c>
      <c r="G57" s="70">
        <v>6824.7</v>
      </c>
      <c r="H57" s="70">
        <v>6984.1</v>
      </c>
      <c r="I57" s="70">
        <v>7128.2</v>
      </c>
      <c r="J57" s="70">
        <v>7305.3</v>
      </c>
      <c r="K57" s="70">
        <v>7430.7</v>
      </c>
    </row>
    <row r="58" spans="1:11" ht="37.5" x14ac:dyDescent="0.2">
      <c r="A58" s="4" t="s">
        <v>253</v>
      </c>
      <c r="B58" s="2" t="s">
        <v>209</v>
      </c>
      <c r="C58" s="41">
        <v>71.599999999999994</v>
      </c>
      <c r="D58" s="44">
        <v>108.4</v>
      </c>
      <c r="E58" s="71">
        <v>100.3</v>
      </c>
      <c r="F58" s="71">
        <v>101.3</v>
      </c>
      <c r="G58" s="71">
        <v>103.5</v>
      </c>
      <c r="H58" s="71">
        <v>100.8</v>
      </c>
      <c r="I58" s="71">
        <v>101.9</v>
      </c>
      <c r="J58" s="71">
        <v>101.6</v>
      </c>
      <c r="K58" s="71">
        <v>101.8</v>
      </c>
    </row>
    <row r="59" spans="1:11" ht="56.25" x14ac:dyDescent="0.2">
      <c r="A59" s="4" t="s">
        <v>254</v>
      </c>
      <c r="B59" s="2" t="s">
        <v>132</v>
      </c>
      <c r="C59" s="41">
        <v>3258</v>
      </c>
      <c r="D59" s="44">
        <v>3529.2</v>
      </c>
      <c r="E59" s="71">
        <v>3635</v>
      </c>
      <c r="F59" s="71">
        <v>3892.8</v>
      </c>
      <c r="G59" s="71">
        <v>3946.3</v>
      </c>
      <c r="H59" s="71">
        <v>4129.3999999999996</v>
      </c>
      <c r="I59" s="71">
        <v>4235.3999999999996</v>
      </c>
      <c r="J59" s="71">
        <v>4397.7</v>
      </c>
      <c r="K59" s="71">
        <v>4550.2</v>
      </c>
    </row>
    <row r="60" spans="1:11" ht="37.5" x14ac:dyDescent="0.2">
      <c r="A60" s="4" t="s">
        <v>255</v>
      </c>
      <c r="B60" s="2" t="s">
        <v>85</v>
      </c>
      <c r="C60" s="41">
        <v>128.9</v>
      </c>
      <c r="D60" s="44">
        <v>109</v>
      </c>
      <c r="E60" s="72">
        <v>105.5</v>
      </c>
      <c r="F60" s="72">
        <v>101.7</v>
      </c>
      <c r="G60" s="72">
        <v>103</v>
      </c>
      <c r="H60" s="72">
        <v>102</v>
      </c>
      <c r="I60" s="72">
        <v>103.1</v>
      </c>
      <c r="J60" s="72">
        <v>102.5</v>
      </c>
      <c r="K60" s="72">
        <v>103.3</v>
      </c>
    </row>
    <row r="61" spans="1:11" ht="56.25" x14ac:dyDescent="0.2">
      <c r="A61" s="4" t="s">
        <v>256</v>
      </c>
      <c r="B61" s="2" t="s">
        <v>132</v>
      </c>
      <c r="C61" s="41">
        <v>15700.6</v>
      </c>
      <c r="D61" s="44">
        <v>15015.8</v>
      </c>
      <c r="E61" s="72">
        <v>15136</v>
      </c>
      <c r="F61" s="72">
        <v>16044.1</v>
      </c>
      <c r="G61" s="72">
        <v>16140.4</v>
      </c>
      <c r="H61" s="72">
        <v>16799.599999999999</v>
      </c>
      <c r="I61" s="72">
        <v>16903.5</v>
      </c>
      <c r="J61" s="72">
        <v>17696.7</v>
      </c>
      <c r="K61" s="72">
        <v>17808.2</v>
      </c>
    </row>
    <row r="62" spans="1:11" ht="37.5" x14ac:dyDescent="0.2">
      <c r="A62" s="4" t="s">
        <v>257</v>
      </c>
      <c r="B62" s="2" t="s">
        <v>85</v>
      </c>
      <c r="C62" s="41">
        <v>95.5</v>
      </c>
      <c r="D62" s="44">
        <v>92.4</v>
      </c>
      <c r="E62" s="73">
        <v>96</v>
      </c>
      <c r="F62" s="73">
        <v>100</v>
      </c>
      <c r="G62" s="73">
        <v>100.6</v>
      </c>
      <c r="H62" s="73">
        <v>100.2</v>
      </c>
      <c r="I62" s="73">
        <v>100.7</v>
      </c>
      <c r="J62" s="73">
        <v>100.9</v>
      </c>
      <c r="K62" s="73">
        <v>101.3</v>
      </c>
    </row>
    <row r="63" spans="1:11" ht="56.25" x14ac:dyDescent="0.2">
      <c r="A63" s="4" t="s">
        <v>0</v>
      </c>
      <c r="B63" s="2" t="s">
        <v>132</v>
      </c>
      <c r="C63" s="41">
        <v>5586.5</v>
      </c>
      <c r="D63" s="44">
        <v>6324.9</v>
      </c>
      <c r="E63" s="73">
        <v>6514.7</v>
      </c>
      <c r="F63" s="73">
        <v>7103.5</v>
      </c>
      <c r="G63" s="73">
        <v>7117.4</v>
      </c>
      <c r="H63" s="73">
        <v>7600.4</v>
      </c>
      <c r="I63" s="73">
        <v>7637.9</v>
      </c>
      <c r="J63" s="73">
        <v>8116.3</v>
      </c>
      <c r="K63" s="73">
        <v>8284.7000000000007</v>
      </c>
    </row>
    <row r="64" spans="1:11" ht="37.5" x14ac:dyDescent="0.2">
      <c r="A64" s="4" t="s">
        <v>1</v>
      </c>
      <c r="B64" s="2" t="s">
        <v>85</v>
      </c>
      <c r="C64" s="41">
        <v>90.4</v>
      </c>
      <c r="D64" s="44">
        <v>106.5</v>
      </c>
      <c r="E64" s="74">
        <v>96</v>
      </c>
      <c r="F64" s="74">
        <v>101.5</v>
      </c>
      <c r="G64" s="74">
        <v>102.5</v>
      </c>
      <c r="H64" s="74">
        <v>101.5</v>
      </c>
      <c r="I64" s="74">
        <v>102</v>
      </c>
      <c r="J64" s="74">
        <v>101.5</v>
      </c>
      <c r="K64" s="74">
        <v>103.3</v>
      </c>
    </row>
    <row r="65" spans="1:11" ht="56.25" x14ac:dyDescent="0.2">
      <c r="A65" s="4" t="s">
        <v>2</v>
      </c>
      <c r="B65" s="2" t="s">
        <v>132</v>
      </c>
      <c r="C65" s="41">
        <v>11316.8</v>
      </c>
      <c r="D65" s="44">
        <v>11897.2</v>
      </c>
      <c r="E65" s="74">
        <v>12075.7</v>
      </c>
      <c r="F65" s="74">
        <v>12836.2</v>
      </c>
      <c r="G65" s="74">
        <v>12942.2</v>
      </c>
      <c r="H65" s="74">
        <v>13637.7</v>
      </c>
      <c r="I65" s="74">
        <v>13851</v>
      </c>
      <c r="J65" s="74">
        <v>14482.6</v>
      </c>
      <c r="K65" s="74">
        <v>14862.2</v>
      </c>
    </row>
    <row r="66" spans="1:11" ht="37.5" x14ac:dyDescent="0.2">
      <c r="A66" s="4" t="s">
        <v>3</v>
      </c>
      <c r="B66" s="2" t="s">
        <v>85</v>
      </c>
      <c r="C66" s="41">
        <v>116.1</v>
      </c>
      <c r="D66" s="44">
        <v>105.8</v>
      </c>
      <c r="E66" s="75">
        <v>104.8</v>
      </c>
      <c r="F66" s="75">
        <v>100.5</v>
      </c>
      <c r="G66" s="75">
        <v>101.3</v>
      </c>
      <c r="H66" s="75">
        <v>100.7</v>
      </c>
      <c r="I66" s="75">
        <v>101.4</v>
      </c>
      <c r="J66" s="75">
        <v>100.9</v>
      </c>
      <c r="K66" s="75">
        <v>101.9</v>
      </c>
    </row>
    <row r="67" spans="1:11" ht="56.25" x14ac:dyDescent="0.2">
      <c r="A67" s="4" t="s">
        <v>4</v>
      </c>
      <c r="B67" s="2" t="s">
        <v>132</v>
      </c>
      <c r="C67" s="41">
        <v>7518.7</v>
      </c>
      <c r="D67" s="44">
        <v>8582.6</v>
      </c>
      <c r="E67" s="75">
        <v>7381.1</v>
      </c>
      <c r="F67" s="75">
        <v>7960</v>
      </c>
      <c r="G67" s="75">
        <v>8072.2</v>
      </c>
      <c r="H67" s="75">
        <v>8441.6</v>
      </c>
      <c r="I67" s="75">
        <v>8637.9</v>
      </c>
      <c r="J67" s="75">
        <v>8988</v>
      </c>
      <c r="K67" s="75">
        <v>9261.4</v>
      </c>
    </row>
    <row r="68" spans="1:11" ht="37.5" x14ac:dyDescent="0.2">
      <c r="A68" s="4" t="s">
        <v>5</v>
      </c>
      <c r="B68" s="2" t="s">
        <v>85</v>
      </c>
      <c r="C68" s="41">
        <v>121.7</v>
      </c>
      <c r="D68" s="44">
        <v>103</v>
      </c>
      <c r="E68" s="76">
        <v>99.5</v>
      </c>
      <c r="F68" s="76">
        <v>100.9</v>
      </c>
      <c r="G68" s="76">
        <v>102.4</v>
      </c>
      <c r="H68" s="76">
        <v>101</v>
      </c>
      <c r="I68" s="76">
        <v>102.4</v>
      </c>
      <c r="J68" s="76">
        <v>101.5</v>
      </c>
      <c r="K68" s="76">
        <v>102.7</v>
      </c>
    </row>
    <row r="69" spans="1:11" ht="37.5" x14ac:dyDescent="0.2">
      <c r="A69" s="4" t="s">
        <v>6</v>
      </c>
      <c r="B69" s="2" t="s">
        <v>132</v>
      </c>
      <c r="C69" s="41">
        <v>8518.7000000000007</v>
      </c>
      <c r="D69" s="44">
        <v>9348.7999999999993</v>
      </c>
      <c r="E69" s="76">
        <v>9816.2999999999993</v>
      </c>
      <c r="F69" s="76">
        <v>10408.9</v>
      </c>
      <c r="G69" s="76">
        <v>10470.1</v>
      </c>
      <c r="H69" s="76">
        <v>11005.3</v>
      </c>
      <c r="I69" s="76">
        <v>11093.4</v>
      </c>
      <c r="J69" s="76">
        <v>11673.1</v>
      </c>
      <c r="K69" s="76">
        <v>11812.8</v>
      </c>
    </row>
    <row r="70" spans="1:11" ht="37.5" x14ac:dyDescent="0.2">
      <c r="A70" s="4" t="s">
        <v>7</v>
      </c>
      <c r="B70" s="2" t="s">
        <v>85</v>
      </c>
      <c r="C70" s="41">
        <v>108.2</v>
      </c>
      <c r="D70" s="44">
        <v>102.5</v>
      </c>
      <c r="E70" s="77">
        <v>100</v>
      </c>
      <c r="F70" s="77">
        <v>100.7</v>
      </c>
      <c r="G70" s="77">
        <v>101.1</v>
      </c>
      <c r="H70" s="77">
        <v>100.9</v>
      </c>
      <c r="I70" s="77">
        <v>101.1</v>
      </c>
      <c r="J70" s="77">
        <v>101.5</v>
      </c>
      <c r="K70" s="77">
        <v>101.9</v>
      </c>
    </row>
    <row r="71" spans="1:11" ht="18.75" x14ac:dyDescent="0.2">
      <c r="A71" s="1" t="s">
        <v>8</v>
      </c>
      <c r="B71" s="2"/>
      <c r="C71" s="41"/>
      <c r="D71" s="15"/>
      <c r="E71" s="15"/>
      <c r="F71" s="15"/>
      <c r="G71" s="15"/>
      <c r="H71" s="15"/>
      <c r="I71" s="15"/>
      <c r="J71" s="15"/>
      <c r="K71" s="15"/>
    </row>
    <row r="72" spans="1:11" ht="56.25" x14ac:dyDescent="0.2">
      <c r="A72" s="4" t="s">
        <v>9</v>
      </c>
      <c r="B72" s="2" t="s">
        <v>132</v>
      </c>
      <c r="C72" s="41">
        <v>28302.6</v>
      </c>
      <c r="D72" s="44">
        <v>30720.799999999999</v>
      </c>
      <c r="E72" s="78">
        <v>34362.1</v>
      </c>
      <c r="F72" s="78">
        <v>37411.699999999997</v>
      </c>
      <c r="G72" s="78">
        <v>37875.9</v>
      </c>
      <c r="H72" s="78">
        <v>40626.6</v>
      </c>
      <c r="I72" s="78">
        <v>41608.199999999997</v>
      </c>
      <c r="J72" s="78">
        <v>43673.7</v>
      </c>
      <c r="K72" s="78">
        <v>44732.1</v>
      </c>
    </row>
    <row r="73" spans="1:11" ht="37.5" x14ac:dyDescent="0.2">
      <c r="A73" s="4" t="s">
        <v>10</v>
      </c>
      <c r="B73" s="2" t="s">
        <v>85</v>
      </c>
      <c r="C73" s="41">
        <v>100.6</v>
      </c>
      <c r="D73" s="44">
        <v>95</v>
      </c>
      <c r="E73" s="79">
        <v>101.5</v>
      </c>
      <c r="F73" s="79">
        <v>101.5</v>
      </c>
      <c r="G73" s="79">
        <v>102.7</v>
      </c>
      <c r="H73" s="79">
        <v>101.5</v>
      </c>
      <c r="I73" s="79">
        <v>102</v>
      </c>
      <c r="J73" s="79">
        <v>102</v>
      </c>
      <c r="K73" s="79">
        <v>102</v>
      </c>
    </row>
    <row r="74" spans="1:11" ht="18.75" x14ac:dyDescent="0.2">
      <c r="A74" s="20" t="s">
        <v>11</v>
      </c>
      <c r="B74" s="2" t="s">
        <v>12</v>
      </c>
      <c r="C74" s="15">
        <v>5903.48</v>
      </c>
      <c r="D74" s="15">
        <v>5859.3700000000008</v>
      </c>
      <c r="E74" s="15">
        <v>5995.880000000001</v>
      </c>
      <c r="F74" s="15">
        <v>5968.46</v>
      </c>
      <c r="G74" s="15">
        <v>5995.7747500000005</v>
      </c>
      <c r="H74" s="15">
        <v>6010.2400000000007</v>
      </c>
      <c r="I74" s="15">
        <v>6042.6947500000006</v>
      </c>
      <c r="J74" s="15">
        <v>6010.2400000000007</v>
      </c>
      <c r="K74" s="15">
        <v>6042.6947500000006</v>
      </c>
    </row>
    <row r="75" spans="1:11" ht="18.75" x14ac:dyDescent="0.2">
      <c r="A75" s="20" t="s">
        <v>13</v>
      </c>
      <c r="B75" s="2"/>
      <c r="C75" s="15"/>
      <c r="D75" s="15"/>
      <c r="E75" s="15"/>
      <c r="F75" s="15"/>
      <c r="G75" s="15"/>
      <c r="H75" s="15"/>
      <c r="I75" s="15"/>
      <c r="J75" s="15"/>
      <c r="K75" s="15"/>
    </row>
    <row r="76" spans="1:11" ht="18.75" x14ac:dyDescent="0.2">
      <c r="A76" s="20" t="s">
        <v>14</v>
      </c>
      <c r="B76" s="2" t="s">
        <v>15</v>
      </c>
      <c r="C76" s="15"/>
      <c r="D76" s="15"/>
      <c r="E76" s="15"/>
      <c r="F76" s="15"/>
      <c r="G76" s="15"/>
      <c r="H76" s="15"/>
      <c r="I76" s="15"/>
      <c r="J76" s="15"/>
      <c r="K76" s="15"/>
    </row>
    <row r="77" spans="1:11" ht="18.75" x14ac:dyDescent="0.2">
      <c r="A77" s="20" t="s">
        <v>16</v>
      </c>
      <c r="B77" s="2" t="s">
        <v>15</v>
      </c>
      <c r="C77" s="15">
        <v>1073.04</v>
      </c>
      <c r="D77" s="15">
        <v>1094.94</v>
      </c>
      <c r="E77" s="15">
        <v>1126.19</v>
      </c>
      <c r="F77" s="15">
        <v>1127.03</v>
      </c>
      <c r="G77" s="15">
        <v>1154.34475</v>
      </c>
      <c r="H77" s="15">
        <v>1121.8900000000001</v>
      </c>
      <c r="I77" s="15">
        <v>1154.34475</v>
      </c>
      <c r="J77" s="15">
        <v>1121.8900000000001</v>
      </c>
      <c r="K77" s="15">
        <v>1154.34475</v>
      </c>
    </row>
    <row r="78" spans="1:11" ht="18.75" x14ac:dyDescent="0.2">
      <c r="A78" s="20" t="s">
        <v>17</v>
      </c>
      <c r="B78" s="2" t="s">
        <v>15</v>
      </c>
      <c r="C78" s="15">
        <v>4830.4399999999996</v>
      </c>
      <c r="D78" s="15">
        <v>4764.43</v>
      </c>
      <c r="E78" s="15">
        <v>4869.6900000000005</v>
      </c>
      <c r="F78" s="15">
        <v>4841.43</v>
      </c>
      <c r="G78" s="15">
        <v>4841.43</v>
      </c>
      <c r="H78" s="15">
        <v>4888.3500000000004</v>
      </c>
      <c r="I78" s="15">
        <v>4888.3500000000004</v>
      </c>
      <c r="J78" s="15">
        <v>4888.3500000000004</v>
      </c>
      <c r="K78" s="15">
        <v>4888.3500000000004</v>
      </c>
    </row>
    <row r="79" spans="1:11" ht="37.5" x14ac:dyDescent="0.2">
      <c r="A79" s="20" t="s">
        <v>18</v>
      </c>
      <c r="B79" s="2" t="s">
        <v>19</v>
      </c>
      <c r="C79" s="15">
        <v>2480</v>
      </c>
      <c r="D79" s="15">
        <v>2710.4</v>
      </c>
      <c r="E79" s="15">
        <v>2962.5903315650739</v>
      </c>
      <c r="F79" s="15">
        <v>3155.1587031168037</v>
      </c>
      <c r="G79" s="15">
        <v>3196.634967758715</v>
      </c>
      <c r="H79" s="15">
        <v>3372.8646536318633</v>
      </c>
      <c r="I79" s="15">
        <v>3487.5287498247576</v>
      </c>
      <c r="J79" s="15">
        <v>3565.1179388888795</v>
      </c>
      <c r="K79" s="15">
        <v>3731.6557623124909</v>
      </c>
    </row>
    <row r="80" spans="1:11" ht="18.75" x14ac:dyDescent="0.2">
      <c r="A80" s="22" t="s">
        <v>20</v>
      </c>
      <c r="B80" s="2"/>
      <c r="C80" s="24"/>
      <c r="D80" s="15"/>
      <c r="E80" s="15"/>
      <c r="F80" s="15"/>
      <c r="G80" s="15"/>
      <c r="H80" s="15"/>
      <c r="I80" s="15"/>
      <c r="J80" s="15"/>
      <c r="K80" s="15"/>
    </row>
    <row r="81" spans="1:11" ht="56.25" x14ac:dyDescent="0.2">
      <c r="A81" s="20" t="s">
        <v>21</v>
      </c>
      <c r="B81" s="2" t="s">
        <v>289</v>
      </c>
      <c r="C81" s="15">
        <v>102.90456431535269</v>
      </c>
      <c r="D81" s="15">
        <v>109.29032258064517</v>
      </c>
      <c r="E81" s="15">
        <v>109.30454292964411</v>
      </c>
      <c r="F81" s="15">
        <v>106.5</v>
      </c>
      <c r="G81" s="15">
        <v>107.9</v>
      </c>
      <c r="H81" s="15">
        <v>106.9</v>
      </c>
      <c r="I81" s="15">
        <v>109.1</v>
      </c>
      <c r="J81" s="15">
        <v>105.7</v>
      </c>
      <c r="K81" s="15">
        <v>107</v>
      </c>
    </row>
    <row r="82" spans="1:11" ht="56.25" x14ac:dyDescent="0.2">
      <c r="A82" s="20" t="s">
        <v>22</v>
      </c>
      <c r="B82" s="2" t="s">
        <v>289</v>
      </c>
      <c r="C82" s="15">
        <v>101.95703125</v>
      </c>
      <c r="D82" s="15">
        <v>109.98544117083637</v>
      </c>
      <c r="E82" s="15">
        <v>110.02394949113446</v>
      </c>
      <c r="F82" s="15">
        <v>106.87</v>
      </c>
      <c r="G82" s="15">
        <v>108.55</v>
      </c>
      <c r="H82" s="15">
        <v>107.01</v>
      </c>
      <c r="I82" s="15">
        <v>109.59119464009265</v>
      </c>
      <c r="J82" s="15">
        <v>105.84907063395248</v>
      </c>
      <c r="K82" s="15">
        <v>107.34141376801347</v>
      </c>
    </row>
    <row r="83" spans="1:11" ht="56.25" x14ac:dyDescent="0.2">
      <c r="A83" s="20" t="s">
        <v>23</v>
      </c>
      <c r="B83" s="2" t="s">
        <v>289</v>
      </c>
      <c r="C83" s="15">
        <v>103.14124293785309</v>
      </c>
      <c r="D83" s="15">
        <v>110.25715273127629</v>
      </c>
      <c r="E83" s="15">
        <v>105.1</v>
      </c>
      <c r="F83" s="15">
        <v>104.4</v>
      </c>
      <c r="G83" s="15">
        <v>105.1</v>
      </c>
      <c r="H83" s="15">
        <v>105.5</v>
      </c>
      <c r="I83" s="15">
        <v>105.5</v>
      </c>
      <c r="J83" s="15">
        <v>104.7</v>
      </c>
      <c r="K83" s="15">
        <v>104.7</v>
      </c>
    </row>
    <row r="84" spans="1:11" ht="18.75" x14ac:dyDescent="0.2">
      <c r="A84" s="22" t="s">
        <v>24</v>
      </c>
      <c r="B84" s="2"/>
      <c r="C84" s="15"/>
      <c r="D84" s="15"/>
      <c r="E84" s="15"/>
      <c r="F84" s="15"/>
      <c r="G84" s="15"/>
      <c r="H84" s="15"/>
      <c r="I84" s="15"/>
      <c r="J84" s="15"/>
      <c r="K84" s="15"/>
    </row>
    <row r="85" spans="1:11" ht="18.75" x14ac:dyDescent="0.2">
      <c r="A85" s="21" t="s">
        <v>25</v>
      </c>
      <c r="B85" s="2" t="s">
        <v>132</v>
      </c>
      <c r="C85" s="15">
        <v>26211.7</v>
      </c>
      <c r="D85" s="44">
        <v>27394.9</v>
      </c>
      <c r="E85" s="44">
        <v>29696.6</v>
      </c>
      <c r="F85" s="44">
        <v>31339.9</v>
      </c>
      <c r="G85" s="44">
        <v>31440.400000000001</v>
      </c>
      <c r="H85" s="44">
        <v>32856.1</v>
      </c>
      <c r="I85" s="44">
        <v>32965.1</v>
      </c>
      <c r="J85" s="44">
        <v>34875.699999999997</v>
      </c>
      <c r="K85" s="44">
        <v>35170.199999999997</v>
      </c>
    </row>
    <row r="86" spans="1:11" ht="37.5" x14ac:dyDescent="0.2">
      <c r="A86" s="20" t="s">
        <v>26</v>
      </c>
      <c r="B86" s="2" t="s">
        <v>85</v>
      </c>
      <c r="C86" s="15">
        <v>94.8</v>
      </c>
      <c r="D86" s="44">
        <v>93.7</v>
      </c>
      <c r="E86" s="44">
        <v>101.5</v>
      </c>
      <c r="F86" s="44">
        <v>100.7</v>
      </c>
      <c r="G86" s="44">
        <v>101.8</v>
      </c>
      <c r="H86" s="44">
        <v>101</v>
      </c>
      <c r="I86" s="44">
        <v>101.5</v>
      </c>
      <c r="J86" s="44">
        <v>100.9</v>
      </c>
      <c r="K86" s="44">
        <v>101.9</v>
      </c>
    </row>
    <row r="87" spans="1:11" ht="18.75" x14ac:dyDescent="0.2">
      <c r="A87" s="20" t="s">
        <v>27</v>
      </c>
      <c r="B87" s="2"/>
      <c r="C87" s="15"/>
      <c r="D87" s="44"/>
      <c r="E87" s="44"/>
      <c r="F87" s="44"/>
      <c r="G87" s="44"/>
      <c r="H87" s="44"/>
      <c r="I87" s="44"/>
      <c r="J87" s="44"/>
      <c r="K87" s="44"/>
    </row>
    <row r="88" spans="1:11" ht="18.75" x14ac:dyDescent="0.2">
      <c r="A88" s="20" t="s">
        <v>28</v>
      </c>
      <c r="B88" s="2" t="s">
        <v>132</v>
      </c>
      <c r="C88" s="15">
        <v>9850.6</v>
      </c>
      <c r="D88" s="44">
        <v>10965.8</v>
      </c>
      <c r="E88" s="44">
        <v>12439.5</v>
      </c>
      <c r="F88" s="44">
        <v>13116.4</v>
      </c>
      <c r="G88" s="44">
        <v>13124.1</v>
      </c>
      <c r="H88" s="44">
        <v>13899.5</v>
      </c>
      <c r="I88" s="44">
        <v>13946.9</v>
      </c>
      <c r="J88" s="44">
        <v>14850.2</v>
      </c>
      <c r="K88" s="44">
        <v>15113.9</v>
      </c>
    </row>
    <row r="89" spans="1:11" ht="37.5" x14ac:dyDescent="0.2">
      <c r="A89" s="20" t="s">
        <v>29</v>
      </c>
      <c r="B89" s="2" t="s">
        <v>85</v>
      </c>
      <c r="C89" s="15">
        <v>87.8</v>
      </c>
      <c r="D89" s="44">
        <v>89.1</v>
      </c>
      <c r="E89" s="44">
        <v>111.3</v>
      </c>
      <c r="F89" s="44">
        <v>102</v>
      </c>
      <c r="G89" s="44">
        <v>103.8</v>
      </c>
      <c r="H89" s="44">
        <v>101.4</v>
      </c>
      <c r="I89" s="44">
        <v>101.9</v>
      </c>
      <c r="J89" s="44">
        <v>101.2</v>
      </c>
      <c r="K89" s="44">
        <v>102.6</v>
      </c>
    </row>
    <row r="90" spans="1:11" ht="18.75" x14ac:dyDescent="0.2">
      <c r="A90" s="20" t="s">
        <v>30</v>
      </c>
      <c r="B90" s="2" t="s">
        <v>132</v>
      </c>
      <c r="C90" s="15">
        <v>16361.1</v>
      </c>
      <c r="D90" s="44">
        <v>16429.099999999999</v>
      </c>
      <c r="E90" s="44">
        <v>17257.099999999999</v>
      </c>
      <c r="F90" s="44">
        <v>18223.5</v>
      </c>
      <c r="G90" s="44">
        <v>18316.3</v>
      </c>
      <c r="H90" s="44">
        <v>18956.599999999999</v>
      </c>
      <c r="I90" s="44">
        <v>19018.2</v>
      </c>
      <c r="J90" s="44">
        <v>20025.5</v>
      </c>
      <c r="K90" s="44">
        <v>20056.3</v>
      </c>
    </row>
    <row r="91" spans="1:11" ht="37.5" x14ac:dyDescent="0.2">
      <c r="A91" s="20" t="s">
        <v>31</v>
      </c>
      <c r="B91" s="2" t="s">
        <v>85</v>
      </c>
      <c r="C91" s="15">
        <v>99.9</v>
      </c>
      <c r="D91" s="44">
        <v>96.4</v>
      </c>
      <c r="E91" s="44">
        <v>96.9</v>
      </c>
      <c r="F91" s="44">
        <v>100</v>
      </c>
      <c r="G91" s="44">
        <v>100.7</v>
      </c>
      <c r="H91" s="44">
        <v>100.7</v>
      </c>
      <c r="I91" s="44">
        <v>101.3</v>
      </c>
      <c r="J91" s="44">
        <v>100.8</v>
      </c>
      <c r="K91" s="44">
        <v>101.5</v>
      </c>
    </row>
    <row r="92" spans="1:11" ht="18.75" x14ac:dyDescent="0.2">
      <c r="A92" s="22" t="s">
        <v>32</v>
      </c>
      <c r="B92" s="2"/>
      <c r="C92" s="15"/>
      <c r="D92" s="15"/>
      <c r="E92" s="15"/>
      <c r="F92" s="15"/>
      <c r="G92" s="15"/>
      <c r="H92" s="15"/>
      <c r="I92" s="15"/>
      <c r="J92" s="15"/>
      <c r="K92" s="15"/>
    </row>
    <row r="93" spans="1:11" ht="18.75" x14ac:dyDescent="0.2">
      <c r="A93" s="22" t="s">
        <v>33</v>
      </c>
      <c r="B93" s="2"/>
      <c r="C93" s="15"/>
      <c r="D93" s="15"/>
      <c r="E93" s="15"/>
      <c r="F93" s="15"/>
      <c r="G93" s="15"/>
      <c r="H93" s="15"/>
      <c r="I93" s="15"/>
      <c r="J93" s="15"/>
      <c r="K93" s="15"/>
    </row>
    <row r="94" spans="1:11" ht="41.25" customHeight="1" x14ac:dyDescent="0.2">
      <c r="A94" s="20" t="s">
        <v>34</v>
      </c>
      <c r="B94" s="2" t="s">
        <v>35</v>
      </c>
      <c r="C94" s="15">
        <v>10204.731</v>
      </c>
      <c r="D94" s="15">
        <v>10221.558000000001</v>
      </c>
      <c r="E94" s="15">
        <v>10211.332</v>
      </c>
      <c r="F94" s="15">
        <v>10252.022000000001</v>
      </c>
      <c r="G94" s="15">
        <v>10252.022000000001</v>
      </c>
      <c r="H94" s="15">
        <v>10273.066999999999</v>
      </c>
      <c r="I94" s="15">
        <v>10273.066999999999</v>
      </c>
      <c r="J94" s="15">
        <v>10283.066999999999</v>
      </c>
      <c r="K94" s="15">
        <v>10283.066999999999</v>
      </c>
    </row>
    <row r="95" spans="1:11" ht="18.75" x14ac:dyDescent="0.2">
      <c r="A95" s="20" t="s">
        <v>36</v>
      </c>
      <c r="B95" s="2" t="s">
        <v>35</v>
      </c>
      <c r="C95" s="15">
        <v>373.58699999999999</v>
      </c>
      <c r="D95" s="15">
        <v>380.608</v>
      </c>
      <c r="E95" s="15">
        <v>389.33300000000003</v>
      </c>
      <c r="F95" s="15">
        <v>389.33300000000003</v>
      </c>
      <c r="G95" s="15">
        <v>389.84300000000002</v>
      </c>
      <c r="H95" s="15">
        <v>389.33300000000003</v>
      </c>
      <c r="I95" s="15">
        <v>389.84300000000002</v>
      </c>
      <c r="J95" s="15">
        <v>389.33300000000003</v>
      </c>
      <c r="K95" s="15">
        <v>389.84300000000002</v>
      </c>
    </row>
    <row r="96" spans="1:11" ht="56.25" x14ac:dyDescent="0.2">
      <c r="A96" s="21" t="s">
        <v>37</v>
      </c>
      <c r="B96" s="6" t="s">
        <v>290</v>
      </c>
      <c r="C96" s="15">
        <v>91.4</v>
      </c>
      <c r="D96" s="44">
        <v>91</v>
      </c>
      <c r="E96" s="44">
        <v>91</v>
      </c>
      <c r="F96" s="44">
        <v>91</v>
      </c>
      <c r="G96" s="44">
        <v>91</v>
      </c>
      <c r="H96" s="44">
        <v>91</v>
      </c>
      <c r="I96" s="44">
        <v>91</v>
      </c>
      <c r="J96" s="44">
        <v>91</v>
      </c>
      <c r="K96" s="44">
        <v>91</v>
      </c>
    </row>
    <row r="97" spans="1:11" ht="56.25" x14ac:dyDescent="0.2">
      <c r="A97" s="20" t="s">
        <v>38</v>
      </c>
      <c r="B97" s="6" t="s">
        <v>290</v>
      </c>
      <c r="C97" s="15">
        <v>84.48</v>
      </c>
      <c r="D97" s="15">
        <v>84.62</v>
      </c>
      <c r="E97" s="15">
        <v>84.53</v>
      </c>
      <c r="F97" s="15">
        <v>84.87</v>
      </c>
      <c r="G97" s="15">
        <v>84.87</v>
      </c>
      <c r="H97" s="15">
        <v>85.04</v>
      </c>
      <c r="I97" s="15">
        <v>85.04</v>
      </c>
      <c r="J97" s="15">
        <v>85.12</v>
      </c>
      <c r="K97" s="15">
        <v>85.12</v>
      </c>
    </row>
    <row r="98" spans="1:11" ht="37.5" x14ac:dyDescent="0.2">
      <c r="A98" s="20" t="s">
        <v>39</v>
      </c>
      <c r="B98" s="2" t="s">
        <v>40</v>
      </c>
      <c r="C98" s="15">
        <v>70.22</v>
      </c>
      <c r="D98" s="15">
        <v>70.23</v>
      </c>
      <c r="E98" s="15">
        <v>70.209999999999994</v>
      </c>
      <c r="F98" s="15">
        <v>70.44</v>
      </c>
      <c r="G98" s="15">
        <v>70.44</v>
      </c>
      <c r="H98" s="15">
        <v>70.48</v>
      </c>
      <c r="I98" s="15">
        <v>70.48</v>
      </c>
      <c r="J98" s="15">
        <v>70.5</v>
      </c>
      <c r="K98" s="15">
        <v>70.5</v>
      </c>
    </row>
    <row r="99" spans="1:11" ht="18.75" x14ac:dyDescent="0.2">
      <c r="A99" s="22" t="s">
        <v>41</v>
      </c>
      <c r="B99" s="2"/>
      <c r="C99" s="15"/>
      <c r="D99" s="15"/>
      <c r="E99" s="15"/>
      <c r="F99" s="15"/>
      <c r="G99" s="15"/>
      <c r="H99" s="15"/>
      <c r="I99" s="15"/>
      <c r="J99" s="15"/>
      <c r="K99" s="15"/>
    </row>
    <row r="100" spans="1:11" ht="37.5" x14ac:dyDescent="0.2">
      <c r="A100" s="20" t="s">
        <v>42</v>
      </c>
      <c r="B100" s="2" t="s">
        <v>291</v>
      </c>
      <c r="C100" s="15">
        <v>8.9626999999999999</v>
      </c>
      <c r="D100" s="15">
        <v>9.3384999999999998</v>
      </c>
      <c r="E100" s="15">
        <v>9.0786319999999989</v>
      </c>
      <c r="F100" s="15">
        <v>9.3550000000000004</v>
      </c>
      <c r="G100" s="15">
        <v>9.4749999999999996</v>
      </c>
      <c r="H100" s="15">
        <v>9.702</v>
      </c>
      <c r="I100" s="15">
        <v>9.8019999999999996</v>
      </c>
      <c r="J100" s="15">
        <v>10.050999999999998</v>
      </c>
      <c r="K100" s="15">
        <v>10.151</v>
      </c>
    </row>
    <row r="101" spans="1:11" ht="18.75" x14ac:dyDescent="0.2">
      <c r="A101" s="20" t="s">
        <v>44</v>
      </c>
      <c r="B101" s="2" t="s">
        <v>293</v>
      </c>
      <c r="C101" s="15">
        <v>262572</v>
      </c>
      <c r="D101" s="15">
        <v>285943.2</v>
      </c>
      <c r="E101" s="15">
        <v>308452.8</v>
      </c>
      <c r="F101" s="15">
        <v>326206.8</v>
      </c>
      <c r="G101" s="15">
        <v>326866.8</v>
      </c>
      <c r="H101" s="15">
        <v>339594</v>
      </c>
      <c r="I101" s="15">
        <v>341034</v>
      </c>
      <c r="J101" s="15">
        <v>355486.8</v>
      </c>
      <c r="K101" s="15">
        <v>357046.8</v>
      </c>
    </row>
    <row r="102" spans="1:11" ht="18.75" x14ac:dyDescent="0.2">
      <c r="A102" s="20" t="s">
        <v>45</v>
      </c>
      <c r="B102" s="2" t="s">
        <v>293</v>
      </c>
      <c r="C102" s="15">
        <v>218810</v>
      </c>
      <c r="D102" s="15">
        <v>238286</v>
      </c>
      <c r="E102" s="15">
        <v>257044</v>
      </c>
      <c r="F102" s="15">
        <v>271839</v>
      </c>
      <c r="G102" s="15">
        <v>272389</v>
      </c>
      <c r="H102" s="15">
        <v>282995</v>
      </c>
      <c r="I102" s="15">
        <v>284195</v>
      </c>
      <c r="J102" s="15">
        <v>296239</v>
      </c>
      <c r="K102" s="15">
        <v>297539</v>
      </c>
    </row>
    <row r="103" spans="1:11" ht="21.75" customHeight="1" x14ac:dyDescent="0.2">
      <c r="A103" s="22" t="s">
        <v>46</v>
      </c>
      <c r="B103" s="2"/>
      <c r="C103" s="14"/>
      <c r="D103" s="23"/>
      <c r="E103" s="23"/>
      <c r="F103" s="23"/>
      <c r="G103" s="23"/>
      <c r="H103" s="23"/>
      <c r="I103" s="23"/>
      <c r="J103" s="23"/>
      <c r="K103" s="23"/>
    </row>
    <row r="104" spans="1:11" ht="18.75" x14ac:dyDescent="0.2">
      <c r="A104" s="20" t="s">
        <v>47</v>
      </c>
      <c r="B104" s="2" t="s">
        <v>48</v>
      </c>
      <c r="C104" s="15">
        <v>555</v>
      </c>
      <c r="D104" s="15">
        <v>419.9</v>
      </c>
      <c r="E104" s="3">
        <v>510</v>
      </c>
      <c r="F104" s="3">
        <v>525</v>
      </c>
      <c r="G104" s="3">
        <v>537</v>
      </c>
      <c r="H104" s="3">
        <v>535</v>
      </c>
      <c r="I104" s="3">
        <v>550</v>
      </c>
      <c r="J104" s="3">
        <v>545</v>
      </c>
      <c r="K104" s="3">
        <v>575</v>
      </c>
    </row>
    <row r="105" spans="1:11" ht="18.75" x14ac:dyDescent="0.2">
      <c r="A105" s="20" t="s">
        <v>292</v>
      </c>
      <c r="B105" s="2" t="s">
        <v>48</v>
      </c>
      <c r="C105" s="15">
        <v>5.2</v>
      </c>
      <c r="D105" s="15">
        <v>5.6</v>
      </c>
      <c r="E105" s="15">
        <v>5.6</v>
      </c>
      <c r="F105" s="15">
        <v>5.7</v>
      </c>
      <c r="G105" s="15">
        <v>5.9</v>
      </c>
      <c r="H105" s="15">
        <v>5.8</v>
      </c>
      <c r="I105" s="15">
        <v>6.1</v>
      </c>
      <c r="J105" s="15">
        <v>5.9</v>
      </c>
      <c r="K105" s="15">
        <v>6.3</v>
      </c>
    </row>
    <row r="106" spans="1:11" ht="18.75" x14ac:dyDescent="0.2">
      <c r="A106" s="20" t="s">
        <v>49</v>
      </c>
      <c r="B106" s="2" t="s">
        <v>48</v>
      </c>
      <c r="C106" s="15">
        <v>278.7</v>
      </c>
      <c r="D106" s="15">
        <v>244.6</v>
      </c>
      <c r="E106" s="15">
        <v>250</v>
      </c>
      <c r="F106" s="15">
        <v>255</v>
      </c>
      <c r="G106" s="15">
        <v>260</v>
      </c>
      <c r="H106" s="15">
        <v>259</v>
      </c>
      <c r="I106" s="15">
        <v>265</v>
      </c>
      <c r="J106" s="15">
        <v>262</v>
      </c>
      <c r="K106" s="15">
        <v>269</v>
      </c>
    </row>
    <row r="107" spans="1:11" ht="18.75" x14ac:dyDescent="0.2">
      <c r="A107" s="20" t="s">
        <v>50</v>
      </c>
      <c r="B107" s="2" t="s">
        <v>48</v>
      </c>
      <c r="C107" s="15">
        <v>113.3</v>
      </c>
      <c r="D107" s="15">
        <v>106.6</v>
      </c>
      <c r="E107" s="15">
        <v>113.5</v>
      </c>
      <c r="F107" s="15">
        <v>114</v>
      </c>
      <c r="G107" s="15">
        <v>114.5</v>
      </c>
      <c r="H107" s="15">
        <v>114.5</v>
      </c>
      <c r="I107" s="15">
        <v>115.4</v>
      </c>
      <c r="J107" s="15">
        <v>114.6</v>
      </c>
      <c r="K107" s="15">
        <v>115.6</v>
      </c>
    </row>
    <row r="108" spans="1:11" ht="18.75" x14ac:dyDescent="0.2">
      <c r="A108" s="20" t="s">
        <v>51</v>
      </c>
      <c r="B108" s="2" t="s">
        <v>48</v>
      </c>
      <c r="C108" s="15">
        <v>85.8</v>
      </c>
      <c r="D108" s="15">
        <v>85.4</v>
      </c>
      <c r="E108" s="15">
        <v>79</v>
      </c>
      <c r="F108" s="15">
        <v>79</v>
      </c>
      <c r="G108" s="15">
        <v>80</v>
      </c>
      <c r="H108" s="15">
        <v>79.2</v>
      </c>
      <c r="I108" s="15">
        <v>80.5</v>
      </c>
      <c r="J108" s="15">
        <v>79.7</v>
      </c>
      <c r="K108" s="15">
        <v>81.3</v>
      </c>
    </row>
    <row r="109" spans="1:11" ht="18.75" x14ac:dyDescent="0.2">
      <c r="A109" s="20" t="s">
        <v>52</v>
      </c>
      <c r="B109" s="2" t="s">
        <v>48</v>
      </c>
      <c r="C109" s="15">
        <v>534.9</v>
      </c>
      <c r="D109" s="15">
        <v>523.79999999999995</v>
      </c>
      <c r="E109" s="15">
        <v>524</v>
      </c>
      <c r="F109" s="15">
        <v>524</v>
      </c>
      <c r="G109" s="15">
        <v>525</v>
      </c>
      <c r="H109" s="15">
        <v>530</v>
      </c>
      <c r="I109" s="15">
        <v>535</v>
      </c>
      <c r="J109" s="15">
        <v>535</v>
      </c>
      <c r="K109" s="15">
        <v>545</v>
      </c>
    </row>
    <row r="110" spans="1:11" ht="18.75" x14ac:dyDescent="0.2">
      <c r="A110" s="20" t="s">
        <v>53</v>
      </c>
      <c r="B110" s="2" t="s">
        <v>294</v>
      </c>
      <c r="C110" s="15">
        <v>446.9</v>
      </c>
      <c r="D110" s="15">
        <v>406.7</v>
      </c>
      <c r="E110" s="15">
        <v>407</v>
      </c>
      <c r="F110" s="15">
        <v>407</v>
      </c>
      <c r="G110" s="15">
        <v>410</v>
      </c>
      <c r="H110" s="15">
        <v>408</v>
      </c>
      <c r="I110" s="15">
        <v>413</v>
      </c>
      <c r="J110" s="15">
        <v>410</v>
      </c>
      <c r="K110" s="15">
        <v>420</v>
      </c>
    </row>
    <row r="111" spans="1:11" ht="18.75" x14ac:dyDescent="0.2">
      <c r="A111" s="4" t="s">
        <v>54</v>
      </c>
      <c r="B111" s="2" t="s">
        <v>55</v>
      </c>
      <c r="C111" s="41">
        <v>7.1408000000000005</v>
      </c>
      <c r="D111" s="15">
        <v>7.6503999999999994</v>
      </c>
      <c r="E111" s="15">
        <v>7.7</v>
      </c>
      <c r="F111" s="15">
        <v>7.7</v>
      </c>
      <c r="G111" s="15">
        <v>7.8</v>
      </c>
      <c r="H111" s="15">
        <v>7.7</v>
      </c>
      <c r="I111" s="15">
        <v>7.8</v>
      </c>
      <c r="J111" s="15">
        <v>7.8</v>
      </c>
      <c r="K111" s="15">
        <v>7.9</v>
      </c>
    </row>
    <row r="112" spans="1:11" ht="18.75" x14ac:dyDescent="0.2">
      <c r="A112" s="4" t="s">
        <v>57</v>
      </c>
      <c r="B112" s="2" t="s">
        <v>48</v>
      </c>
      <c r="C112" s="41">
        <v>7.5060000000000002</v>
      </c>
      <c r="D112" s="15">
        <v>6.9080000000000004</v>
      </c>
      <c r="E112" s="15">
        <v>7.4</v>
      </c>
      <c r="F112" s="15">
        <v>9.8000000000000007</v>
      </c>
      <c r="G112" s="15">
        <v>9.8000000000000007</v>
      </c>
      <c r="H112" s="15">
        <v>29</v>
      </c>
      <c r="I112" s="15">
        <v>29</v>
      </c>
      <c r="J112" s="15">
        <v>47.5</v>
      </c>
      <c r="K112" s="15">
        <v>47.5</v>
      </c>
    </row>
    <row r="113" spans="1:11" ht="18.75" x14ac:dyDescent="0.2">
      <c r="A113" s="20" t="s">
        <v>58</v>
      </c>
      <c r="B113" s="2" t="s">
        <v>48</v>
      </c>
      <c r="C113" s="15">
        <v>22.3</v>
      </c>
      <c r="D113" s="15">
        <v>25.1</v>
      </c>
      <c r="E113" s="15">
        <v>22.3</v>
      </c>
      <c r="F113" s="15">
        <v>22.3</v>
      </c>
      <c r="G113" s="15">
        <v>22.5</v>
      </c>
      <c r="H113" s="15">
        <v>22.5</v>
      </c>
      <c r="I113" s="15">
        <v>23</v>
      </c>
      <c r="J113" s="15">
        <v>22.7</v>
      </c>
      <c r="K113" s="15">
        <v>23.5</v>
      </c>
    </row>
    <row r="114" spans="1:11" ht="18.75" x14ac:dyDescent="0.2">
      <c r="A114" s="20" t="s">
        <v>59</v>
      </c>
      <c r="B114" s="2" t="s">
        <v>48</v>
      </c>
      <c r="C114" s="15">
        <v>3.2</v>
      </c>
      <c r="D114" s="15">
        <v>2</v>
      </c>
      <c r="E114" s="15">
        <v>2.2999999999999998</v>
      </c>
      <c r="F114" s="15">
        <v>2.2999999999999998</v>
      </c>
      <c r="G114" s="15">
        <v>2.3199999999999998</v>
      </c>
      <c r="H114" s="15">
        <v>2.35</v>
      </c>
      <c r="I114" s="15">
        <v>2.4</v>
      </c>
      <c r="J114" s="15">
        <v>2.4</v>
      </c>
      <c r="K114" s="15">
        <v>2.5</v>
      </c>
    </row>
    <row r="115" spans="1:11" ht="18.75" x14ac:dyDescent="0.2">
      <c r="A115" s="20" t="s">
        <v>60</v>
      </c>
      <c r="B115" s="2" t="s">
        <v>48</v>
      </c>
      <c r="C115" s="15">
        <v>2.6</v>
      </c>
      <c r="D115" s="15">
        <v>2.7</v>
      </c>
      <c r="E115" s="15">
        <v>2.2000000000000002</v>
      </c>
      <c r="F115" s="15">
        <v>2.1</v>
      </c>
      <c r="G115" s="15">
        <v>2.2000000000000002</v>
      </c>
      <c r="H115" s="15">
        <v>2.1</v>
      </c>
      <c r="I115" s="15">
        <v>2.2999999999999998</v>
      </c>
      <c r="J115" s="15">
        <v>2.2000000000000002</v>
      </c>
      <c r="K115" s="15">
        <v>2.4</v>
      </c>
    </row>
    <row r="116" spans="1:11" ht="18.75" x14ac:dyDescent="0.2">
      <c r="A116" s="20" t="s">
        <v>61</v>
      </c>
      <c r="B116" s="2" t="s">
        <v>48</v>
      </c>
      <c r="C116" s="15">
        <v>0.52600000000000002</v>
      </c>
      <c r="D116" s="15">
        <v>0.49</v>
      </c>
      <c r="E116" s="15">
        <v>0</v>
      </c>
      <c r="F116" s="15"/>
      <c r="G116" s="15"/>
      <c r="H116" s="15"/>
      <c r="I116" s="15"/>
      <c r="J116" s="15"/>
      <c r="K116" s="15"/>
    </row>
    <row r="117" spans="1:11" ht="18.75" x14ac:dyDescent="0.2">
      <c r="A117" s="20" t="s">
        <v>62</v>
      </c>
      <c r="B117" s="2" t="s">
        <v>48</v>
      </c>
      <c r="C117" s="15">
        <v>4.3</v>
      </c>
      <c r="D117" s="15">
        <v>4.3</v>
      </c>
      <c r="E117" s="15">
        <v>4.3</v>
      </c>
      <c r="F117" s="15">
        <v>4.3</v>
      </c>
      <c r="G117" s="15">
        <v>4.3</v>
      </c>
      <c r="H117" s="15">
        <v>4.3</v>
      </c>
      <c r="I117" s="15">
        <v>4.3</v>
      </c>
      <c r="J117" s="15">
        <v>4.3</v>
      </c>
      <c r="K117" s="15">
        <v>4.3</v>
      </c>
    </row>
    <row r="118" spans="1:11" ht="18.75" x14ac:dyDescent="0.2">
      <c r="A118" s="19" t="s">
        <v>63</v>
      </c>
      <c r="B118" s="8" t="s">
        <v>64</v>
      </c>
      <c r="C118" s="15">
        <v>600.5</v>
      </c>
      <c r="D118" s="48">
        <v>372.6</v>
      </c>
      <c r="E118" s="48">
        <v>319</v>
      </c>
      <c r="F118" s="48">
        <v>330</v>
      </c>
      <c r="G118" s="48">
        <v>330</v>
      </c>
      <c r="H118" s="48">
        <v>320</v>
      </c>
      <c r="I118" s="48">
        <v>320</v>
      </c>
      <c r="J118" s="48">
        <v>310</v>
      </c>
      <c r="K118" s="48">
        <v>310</v>
      </c>
    </row>
    <row r="119" spans="1:11" ht="18.75" x14ac:dyDescent="0.2">
      <c r="A119" s="20" t="s">
        <v>65</v>
      </c>
      <c r="B119" s="2" t="s">
        <v>64</v>
      </c>
      <c r="C119" s="15">
        <v>1262.8</v>
      </c>
      <c r="D119" s="15">
        <v>818.6</v>
      </c>
      <c r="E119" s="15">
        <v>525</v>
      </c>
      <c r="F119" s="15">
        <v>480</v>
      </c>
      <c r="G119" s="15">
        <v>485</v>
      </c>
      <c r="H119" s="15">
        <v>435</v>
      </c>
      <c r="I119" s="15">
        <v>440</v>
      </c>
      <c r="J119" s="15">
        <v>390</v>
      </c>
      <c r="K119" s="15">
        <v>395</v>
      </c>
    </row>
    <row r="120" spans="1:11" ht="37.5" x14ac:dyDescent="0.2">
      <c r="A120" s="20" t="s">
        <v>307</v>
      </c>
      <c r="B120" s="2" t="s">
        <v>64</v>
      </c>
      <c r="C120" s="15">
        <v>5482.1</v>
      </c>
      <c r="D120" s="15">
        <v>4790.7</v>
      </c>
      <c r="E120" s="15">
        <v>4230</v>
      </c>
      <c r="F120" s="15">
        <v>3730</v>
      </c>
      <c r="G120" s="15">
        <v>3730</v>
      </c>
      <c r="H120" s="15">
        <v>3330</v>
      </c>
      <c r="I120" s="15">
        <v>3330</v>
      </c>
      <c r="J120" s="15">
        <v>2930</v>
      </c>
      <c r="K120" s="15">
        <v>2930</v>
      </c>
    </row>
    <row r="121" spans="1:11" ht="18.75" x14ac:dyDescent="0.2">
      <c r="A121" s="4" t="s">
        <v>66</v>
      </c>
      <c r="B121" s="2" t="s">
        <v>294</v>
      </c>
      <c r="C121" s="41">
        <v>2.3626</v>
      </c>
      <c r="D121" s="15">
        <v>2.3504699999999996</v>
      </c>
      <c r="E121" s="15">
        <v>2.4</v>
      </c>
      <c r="F121" s="15">
        <v>2.4</v>
      </c>
      <c r="G121" s="15">
        <v>2.4</v>
      </c>
      <c r="H121" s="15">
        <v>2.4</v>
      </c>
      <c r="I121" s="15">
        <v>2.4</v>
      </c>
      <c r="J121" s="15">
        <v>2.4</v>
      </c>
      <c r="K121" s="15">
        <v>2.4</v>
      </c>
    </row>
    <row r="122" spans="1:11" ht="18.75" x14ac:dyDescent="0.2">
      <c r="A122" s="4" t="s">
        <v>67</v>
      </c>
      <c r="B122" s="2" t="s">
        <v>295</v>
      </c>
      <c r="C122" s="41">
        <v>2.7601999999999998</v>
      </c>
      <c r="D122" s="15">
        <v>2.663748</v>
      </c>
      <c r="E122" s="15">
        <v>2.9</v>
      </c>
      <c r="F122" s="15">
        <v>3.1</v>
      </c>
      <c r="G122" s="15">
        <v>3.1</v>
      </c>
      <c r="H122" s="15">
        <v>3.2</v>
      </c>
      <c r="I122" s="15">
        <v>3.2</v>
      </c>
      <c r="J122" s="15">
        <v>3.3</v>
      </c>
      <c r="K122" s="15">
        <v>3.3</v>
      </c>
    </row>
    <row r="123" spans="1:11" ht="56.25" x14ac:dyDescent="0.2">
      <c r="A123" s="4" t="s">
        <v>68</v>
      </c>
      <c r="B123" s="2" t="s">
        <v>55</v>
      </c>
      <c r="C123" s="41">
        <v>1.4436</v>
      </c>
      <c r="D123" s="15">
        <v>1.421492</v>
      </c>
      <c r="E123" s="15">
        <v>1.9</v>
      </c>
      <c r="F123" s="15">
        <v>2</v>
      </c>
      <c r="G123" s="15">
        <v>2.1</v>
      </c>
      <c r="H123" s="15">
        <v>2</v>
      </c>
      <c r="I123" s="15">
        <v>2.1</v>
      </c>
      <c r="J123" s="15">
        <v>2</v>
      </c>
      <c r="K123" s="15">
        <v>2.1</v>
      </c>
    </row>
    <row r="124" spans="1:11" ht="18.75" x14ac:dyDescent="0.2">
      <c r="A124" s="4" t="s">
        <v>69</v>
      </c>
      <c r="B124" s="2" t="s">
        <v>48</v>
      </c>
      <c r="C124" s="41">
        <v>8.9</v>
      </c>
      <c r="D124" s="15">
        <v>10.769260000000001</v>
      </c>
      <c r="E124" s="15">
        <v>10.9</v>
      </c>
      <c r="F124" s="15">
        <v>11</v>
      </c>
      <c r="G124" s="15">
        <v>11.1</v>
      </c>
      <c r="H124" s="15">
        <v>11</v>
      </c>
      <c r="I124" s="15">
        <v>11.1</v>
      </c>
      <c r="J124" s="15">
        <v>11.1</v>
      </c>
      <c r="K124" s="15">
        <v>11.1</v>
      </c>
    </row>
    <row r="125" spans="1:11" ht="37.5" x14ac:dyDescent="0.2">
      <c r="A125" s="4" t="s">
        <v>70</v>
      </c>
      <c r="B125" s="2" t="s">
        <v>71</v>
      </c>
      <c r="C125" s="41">
        <v>617.20000000000005</v>
      </c>
      <c r="D125" s="15">
        <v>656.5</v>
      </c>
      <c r="E125" s="15">
        <v>672.3</v>
      </c>
      <c r="F125" s="15">
        <v>674.7</v>
      </c>
      <c r="G125" s="15">
        <v>682.4</v>
      </c>
      <c r="H125" s="15">
        <v>675.1</v>
      </c>
      <c r="I125" s="15">
        <v>689.8</v>
      </c>
      <c r="J125" s="15">
        <v>682.1</v>
      </c>
      <c r="K125" s="15">
        <v>703.8</v>
      </c>
    </row>
    <row r="126" spans="1:11" ht="37.5" x14ac:dyDescent="0.2">
      <c r="A126" s="5" t="s">
        <v>72</v>
      </c>
      <c r="B126" s="2" t="s">
        <v>48</v>
      </c>
      <c r="C126" s="41" t="s">
        <v>263</v>
      </c>
      <c r="D126" s="15" t="s">
        <v>263</v>
      </c>
      <c r="E126" s="15"/>
      <c r="F126" s="15">
        <v>12</v>
      </c>
      <c r="G126" s="15">
        <v>12</v>
      </c>
      <c r="H126" s="15">
        <v>35</v>
      </c>
      <c r="I126" s="15">
        <v>35</v>
      </c>
      <c r="J126" s="15">
        <v>40</v>
      </c>
      <c r="K126" s="15">
        <v>40</v>
      </c>
    </row>
    <row r="127" spans="1:11" ht="37.5" x14ac:dyDescent="0.2">
      <c r="A127" s="5" t="s">
        <v>73</v>
      </c>
      <c r="B127" s="2" t="s">
        <v>74</v>
      </c>
      <c r="C127" s="41">
        <v>39.5</v>
      </c>
      <c r="D127" s="15">
        <v>52.465000000000003</v>
      </c>
      <c r="E127" s="15">
        <v>57.1</v>
      </c>
      <c r="F127" s="15">
        <v>61.1</v>
      </c>
      <c r="G127" s="15">
        <v>61.2</v>
      </c>
      <c r="H127" s="15">
        <v>66.400000000000006</v>
      </c>
      <c r="I127" s="15">
        <v>67.099999999999994</v>
      </c>
      <c r="J127" s="15">
        <v>69.7</v>
      </c>
      <c r="K127" s="15">
        <v>71.2</v>
      </c>
    </row>
    <row r="128" spans="1:11" ht="18.75" x14ac:dyDescent="0.2">
      <c r="A128" s="4" t="s">
        <v>75</v>
      </c>
      <c r="B128" s="2" t="s">
        <v>56</v>
      </c>
      <c r="C128" s="41">
        <v>0.14980000000000002</v>
      </c>
      <c r="D128" s="41">
        <v>0.13819999999999999</v>
      </c>
      <c r="E128" s="15">
        <v>0.1</v>
      </c>
      <c r="F128" s="15">
        <v>0.1</v>
      </c>
      <c r="G128" s="15">
        <v>0.1</v>
      </c>
      <c r="H128" s="15">
        <v>0.1</v>
      </c>
      <c r="I128" s="15">
        <v>0.1</v>
      </c>
      <c r="J128" s="15">
        <v>0.1</v>
      </c>
      <c r="K128" s="15">
        <v>0.1</v>
      </c>
    </row>
    <row r="129" spans="1:11" ht="18.75" x14ac:dyDescent="0.2">
      <c r="A129" s="20" t="s">
        <v>76</v>
      </c>
      <c r="B129" s="2" t="s">
        <v>77</v>
      </c>
      <c r="C129" s="15">
        <f>C132+C133</f>
        <v>4.2404779999999995</v>
      </c>
      <c r="D129" s="15">
        <f t="shared" ref="D129:K129" si="0">D132+D133</f>
        <v>4.014831</v>
      </c>
      <c r="E129" s="15">
        <f t="shared" si="0"/>
        <v>4.0423690000000008</v>
      </c>
      <c r="F129" s="15">
        <f t="shared" si="0"/>
        <v>4.6083959999999999</v>
      </c>
      <c r="G129" s="15">
        <f t="shared" si="0"/>
        <v>4.6084100000000001</v>
      </c>
      <c r="H129" s="15">
        <f t="shared" si="0"/>
        <v>4.7974240000000004</v>
      </c>
      <c r="I129" s="15">
        <f t="shared" si="0"/>
        <v>4.797466</v>
      </c>
      <c r="J129" s="15">
        <f t="shared" si="0"/>
        <v>4.6834670000000003</v>
      </c>
      <c r="K129" s="15">
        <f t="shared" si="0"/>
        <v>4.6835100000000001</v>
      </c>
    </row>
    <row r="130" spans="1:11" ht="18.75" x14ac:dyDescent="0.2">
      <c r="A130" s="20" t="s">
        <v>78</v>
      </c>
      <c r="B130" s="2"/>
      <c r="C130" s="15"/>
      <c r="D130" s="15"/>
      <c r="E130" s="15"/>
      <c r="F130" s="15"/>
      <c r="G130" s="15"/>
      <c r="H130" s="15"/>
      <c r="I130" s="15"/>
      <c r="J130" s="15"/>
      <c r="K130" s="15"/>
    </row>
    <row r="131" spans="1:11" ht="18.75" x14ac:dyDescent="0.2">
      <c r="A131" s="20" t="s">
        <v>79</v>
      </c>
      <c r="B131" s="2" t="s">
        <v>77</v>
      </c>
      <c r="C131" s="15"/>
      <c r="D131" s="15"/>
      <c r="E131" s="15"/>
      <c r="F131" s="15"/>
      <c r="G131" s="15"/>
      <c r="H131" s="15"/>
      <c r="I131" s="15"/>
      <c r="J131" s="15"/>
      <c r="K131" s="15"/>
    </row>
    <row r="132" spans="1:11" ht="18.75" x14ac:dyDescent="0.2">
      <c r="A132" s="20" t="s">
        <v>80</v>
      </c>
      <c r="B132" s="2" t="s">
        <v>77</v>
      </c>
      <c r="C132" s="15">
        <v>4.2389999999999999</v>
      </c>
      <c r="D132" s="15">
        <v>4.0140000000000002</v>
      </c>
      <c r="E132" s="15">
        <v>4.0410000000000004</v>
      </c>
      <c r="F132" s="15">
        <v>4.6070000000000002</v>
      </c>
      <c r="G132" s="15">
        <v>4.6070000000000002</v>
      </c>
      <c r="H132" s="15">
        <v>4.7960000000000003</v>
      </c>
      <c r="I132" s="15">
        <v>4.7960000000000003</v>
      </c>
      <c r="J132" s="15">
        <v>4.6820000000000004</v>
      </c>
      <c r="K132" s="15">
        <v>4.6820000000000004</v>
      </c>
    </row>
    <row r="133" spans="1:11" ht="18.75" x14ac:dyDescent="0.2">
      <c r="A133" s="20" t="s">
        <v>81</v>
      </c>
      <c r="B133" s="2" t="s">
        <v>77</v>
      </c>
      <c r="C133" s="41">
        <v>1.4779999999999999E-3</v>
      </c>
      <c r="D133" s="41">
        <v>8.3099999999999992E-4</v>
      </c>
      <c r="E133" s="15">
        <v>1.369E-3</v>
      </c>
      <c r="F133" s="15">
        <v>1.3959999999999999E-3</v>
      </c>
      <c r="G133" s="15">
        <v>1.41E-3</v>
      </c>
      <c r="H133" s="15">
        <v>1.4239999999999999E-3</v>
      </c>
      <c r="I133" s="15">
        <v>1.4660000000000001E-3</v>
      </c>
      <c r="J133" s="15">
        <v>1.467E-3</v>
      </c>
      <c r="K133" s="15">
        <v>1.5100000000000001E-3</v>
      </c>
    </row>
    <row r="134" spans="1:11" ht="18.75" x14ac:dyDescent="0.2">
      <c r="A134" s="22" t="s">
        <v>82</v>
      </c>
      <c r="B134" s="2"/>
      <c r="C134" s="54"/>
      <c r="D134" s="54"/>
      <c r="E134" s="55"/>
      <c r="F134" s="55"/>
      <c r="G134" s="55"/>
      <c r="H134" s="55"/>
      <c r="I134" s="55"/>
      <c r="J134" s="55"/>
      <c r="K134" s="55"/>
    </row>
    <row r="135" spans="1:11" ht="37.5" x14ac:dyDescent="0.2">
      <c r="A135" s="4" t="s">
        <v>83</v>
      </c>
      <c r="B135" s="6" t="s">
        <v>296</v>
      </c>
      <c r="C135" s="44">
        <v>22155.8</v>
      </c>
      <c r="D135" s="44">
        <v>25946.3</v>
      </c>
      <c r="E135" s="44">
        <v>26646.9</v>
      </c>
      <c r="F135" s="44">
        <v>27963</v>
      </c>
      <c r="G135" s="44">
        <v>28240</v>
      </c>
      <c r="H135" s="44">
        <v>29344</v>
      </c>
      <c r="I135" s="44">
        <v>30221</v>
      </c>
      <c r="J135" s="44">
        <v>30734</v>
      </c>
      <c r="K135" s="44">
        <v>32279</v>
      </c>
    </row>
    <row r="136" spans="1:11" ht="37.5" x14ac:dyDescent="0.2">
      <c r="A136" s="4" t="s">
        <v>84</v>
      </c>
      <c r="B136" s="2" t="s">
        <v>85</v>
      </c>
      <c r="C136" s="44">
        <v>112.7</v>
      </c>
      <c r="D136" s="44">
        <v>108.5</v>
      </c>
      <c r="E136" s="44">
        <v>100</v>
      </c>
      <c r="F136" s="44">
        <v>101</v>
      </c>
      <c r="G136" s="44">
        <v>102</v>
      </c>
      <c r="H136" s="44">
        <v>101</v>
      </c>
      <c r="I136" s="44">
        <v>103</v>
      </c>
      <c r="J136" s="44">
        <v>101</v>
      </c>
      <c r="K136" s="44">
        <v>103</v>
      </c>
    </row>
    <row r="137" spans="1:11" ht="18.75" x14ac:dyDescent="0.2">
      <c r="A137" s="5" t="s">
        <v>86</v>
      </c>
      <c r="B137" s="6" t="s">
        <v>87</v>
      </c>
      <c r="C137" s="15">
        <v>409.2</v>
      </c>
      <c r="D137" s="15">
        <v>487.1</v>
      </c>
      <c r="E137" s="15">
        <v>530</v>
      </c>
      <c r="F137" s="15">
        <v>450</v>
      </c>
      <c r="G137" s="15">
        <v>645</v>
      </c>
      <c r="H137" s="15">
        <v>480</v>
      </c>
      <c r="I137" s="15">
        <v>750</v>
      </c>
      <c r="J137" s="15">
        <v>500</v>
      </c>
      <c r="K137" s="15">
        <v>830</v>
      </c>
    </row>
    <row r="138" spans="1:11" ht="18.75" x14ac:dyDescent="0.2">
      <c r="A138" s="5" t="s">
        <v>88</v>
      </c>
      <c r="B138" s="6" t="s">
        <v>89</v>
      </c>
      <c r="C138" s="15">
        <v>32.4</v>
      </c>
      <c r="D138" s="15">
        <v>28</v>
      </c>
      <c r="E138" s="15">
        <v>30</v>
      </c>
      <c r="F138" s="15">
        <v>30</v>
      </c>
      <c r="G138" s="15">
        <v>30</v>
      </c>
      <c r="H138" s="15">
        <v>30</v>
      </c>
      <c r="I138" s="15">
        <v>30</v>
      </c>
      <c r="J138" s="15">
        <v>30</v>
      </c>
      <c r="K138" s="15">
        <v>30</v>
      </c>
    </row>
    <row r="139" spans="1:11" ht="18.75" x14ac:dyDescent="0.2">
      <c r="A139" s="1" t="s">
        <v>90</v>
      </c>
      <c r="B139" s="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37.5" x14ac:dyDescent="0.2">
      <c r="A140" s="20" t="s">
        <v>91</v>
      </c>
      <c r="B140" s="2" t="s">
        <v>92</v>
      </c>
      <c r="C140" s="15">
        <v>105.4</v>
      </c>
      <c r="D140" s="15">
        <v>107.5</v>
      </c>
      <c r="E140" s="15">
        <v>107.6</v>
      </c>
      <c r="F140" s="15">
        <v>106</v>
      </c>
      <c r="G140" s="15">
        <v>106</v>
      </c>
      <c r="H140" s="15">
        <v>105.7</v>
      </c>
      <c r="I140" s="15">
        <v>105.7</v>
      </c>
      <c r="J140" s="15">
        <v>105.5</v>
      </c>
      <c r="K140" s="15">
        <v>105.5</v>
      </c>
    </row>
    <row r="141" spans="1:11" ht="37.5" x14ac:dyDescent="0.2">
      <c r="A141" s="5" t="s">
        <v>93</v>
      </c>
      <c r="B141" s="7" t="s">
        <v>296</v>
      </c>
      <c r="C141" s="15">
        <v>131278.20000000001</v>
      </c>
      <c r="D141" s="15">
        <v>149229.4</v>
      </c>
      <c r="E141" s="15">
        <v>166405.20000000001</v>
      </c>
      <c r="F141" s="15">
        <v>183343.3</v>
      </c>
      <c r="G141" s="15">
        <v>184385.6</v>
      </c>
      <c r="H141" s="15">
        <v>203120.3</v>
      </c>
      <c r="I141" s="15">
        <v>204695.6</v>
      </c>
      <c r="J141" s="15">
        <v>224860.79999999999</v>
      </c>
      <c r="K141" s="15">
        <v>226799.9</v>
      </c>
    </row>
    <row r="142" spans="1:11" ht="37.5" x14ac:dyDescent="0.2">
      <c r="A142" s="21" t="s">
        <v>93</v>
      </c>
      <c r="B142" s="7" t="s">
        <v>85</v>
      </c>
      <c r="C142" s="15">
        <v>107</v>
      </c>
      <c r="D142" s="15">
        <v>106.6</v>
      </c>
      <c r="E142" s="15">
        <v>103.4</v>
      </c>
      <c r="F142" s="15">
        <v>104.2</v>
      </c>
      <c r="G142" s="15">
        <v>105</v>
      </c>
      <c r="H142" s="15">
        <v>105</v>
      </c>
      <c r="I142" s="15">
        <v>105.4</v>
      </c>
      <c r="J142" s="15">
        <v>105.1</v>
      </c>
      <c r="K142" s="15">
        <v>105.4</v>
      </c>
    </row>
    <row r="143" spans="1:11" ht="18.75" x14ac:dyDescent="0.2">
      <c r="A143" s="20" t="s">
        <v>94</v>
      </c>
      <c r="B143" s="2" t="s">
        <v>132</v>
      </c>
      <c r="C143" s="15">
        <v>9076</v>
      </c>
      <c r="D143" s="15">
        <v>9978.5</v>
      </c>
      <c r="E143" s="15">
        <v>10827.6</v>
      </c>
      <c r="F143" s="15">
        <v>11695</v>
      </c>
      <c r="G143" s="15">
        <v>11718.9</v>
      </c>
      <c r="H143" s="15">
        <v>12595.9</v>
      </c>
      <c r="I143" s="15">
        <v>12637.6</v>
      </c>
      <c r="J143" s="15">
        <v>13523.7</v>
      </c>
      <c r="K143" s="15">
        <v>13579.6</v>
      </c>
    </row>
    <row r="144" spans="1:11" ht="37.5" x14ac:dyDescent="0.2">
      <c r="A144" s="20" t="s">
        <v>94</v>
      </c>
      <c r="B144" s="2" t="s">
        <v>85</v>
      </c>
      <c r="C144" s="44">
        <v>103.9</v>
      </c>
      <c r="D144" s="15">
        <v>100.8</v>
      </c>
      <c r="E144" s="15">
        <v>100.5</v>
      </c>
      <c r="F144" s="15">
        <v>100.5</v>
      </c>
      <c r="G144" s="15">
        <v>100.7</v>
      </c>
      <c r="H144" s="15">
        <v>100.7</v>
      </c>
      <c r="I144" s="15">
        <v>100.8</v>
      </c>
      <c r="J144" s="15">
        <v>100.8</v>
      </c>
      <c r="K144" s="15">
        <v>100.89572483751445</v>
      </c>
    </row>
    <row r="145" spans="1:11" s="12" customFormat="1" ht="37.5" x14ac:dyDescent="0.2">
      <c r="A145" s="20" t="s">
        <v>258</v>
      </c>
      <c r="B145" s="2" t="s">
        <v>92</v>
      </c>
      <c r="C145" s="15">
        <v>106.5</v>
      </c>
      <c r="D145" s="15">
        <v>109</v>
      </c>
      <c r="E145" s="15">
        <v>108</v>
      </c>
      <c r="F145" s="15">
        <v>107.5</v>
      </c>
      <c r="G145" s="15">
        <v>107.5</v>
      </c>
      <c r="H145" s="15">
        <v>107</v>
      </c>
      <c r="I145" s="15">
        <v>107</v>
      </c>
      <c r="J145" s="15">
        <v>106.5</v>
      </c>
      <c r="K145" s="15">
        <v>106.5</v>
      </c>
    </row>
    <row r="146" spans="1:11" ht="18.75" x14ac:dyDescent="0.2">
      <c r="A146" s="21" t="s">
        <v>95</v>
      </c>
      <c r="B146" s="7" t="s">
        <v>132</v>
      </c>
      <c r="C146" s="15">
        <v>38212.1</v>
      </c>
      <c r="D146" s="43">
        <v>45133.4</v>
      </c>
      <c r="E146" s="43">
        <v>49757.599999999999</v>
      </c>
      <c r="F146" s="43">
        <v>54356.6</v>
      </c>
      <c r="G146" s="43">
        <v>54515.9</v>
      </c>
      <c r="H146" s="49">
        <v>59288.3</v>
      </c>
      <c r="I146" s="43">
        <v>59635.6</v>
      </c>
      <c r="J146" s="43">
        <v>64804.6</v>
      </c>
      <c r="K146" s="43">
        <v>65500.1</v>
      </c>
    </row>
    <row r="147" spans="1:11" ht="37.5" x14ac:dyDescent="0.2">
      <c r="A147" s="21" t="s">
        <v>95</v>
      </c>
      <c r="B147" s="2" t="s">
        <v>85</v>
      </c>
      <c r="C147" s="15">
        <v>101.2</v>
      </c>
      <c r="D147" s="15">
        <v>99.6</v>
      </c>
      <c r="E147" s="15">
        <v>102.1</v>
      </c>
      <c r="F147" s="15">
        <v>102.1</v>
      </c>
      <c r="G147" s="15">
        <v>102.4</v>
      </c>
      <c r="H147" s="15">
        <v>102.4</v>
      </c>
      <c r="I147" s="15">
        <v>102.7</v>
      </c>
      <c r="J147" s="15">
        <v>102.6</v>
      </c>
      <c r="K147" s="15">
        <v>103.1</v>
      </c>
    </row>
    <row r="148" spans="1:11" ht="18.75" x14ac:dyDescent="0.2">
      <c r="A148" s="4" t="s">
        <v>96</v>
      </c>
      <c r="B148" s="2" t="s">
        <v>209</v>
      </c>
      <c r="C148" s="15">
        <v>105.9</v>
      </c>
      <c r="D148" s="15">
        <v>109.4</v>
      </c>
      <c r="E148" s="15">
        <v>108</v>
      </c>
      <c r="F148" s="15">
        <v>107</v>
      </c>
      <c r="G148" s="15">
        <v>107</v>
      </c>
      <c r="H148" s="15">
        <v>106.5</v>
      </c>
      <c r="I148" s="15">
        <v>106.5</v>
      </c>
      <c r="J148" s="15">
        <v>106.5</v>
      </c>
      <c r="K148" s="15">
        <v>106.5</v>
      </c>
    </row>
    <row r="149" spans="1:11" ht="18.75" x14ac:dyDescent="0.2">
      <c r="A149" s="1" t="s">
        <v>97</v>
      </c>
      <c r="B149" s="2"/>
      <c r="C149" s="26"/>
      <c r="D149" s="26"/>
      <c r="E149" s="26"/>
      <c r="F149" s="26"/>
      <c r="G149" s="26"/>
      <c r="H149" s="26"/>
      <c r="I149" s="26"/>
      <c r="J149" s="26"/>
      <c r="K149" s="26"/>
    </row>
    <row r="150" spans="1:11" ht="18.75" x14ac:dyDescent="0.2">
      <c r="A150" s="4" t="s">
        <v>98</v>
      </c>
      <c r="B150" s="2" t="s">
        <v>297</v>
      </c>
      <c r="C150" s="15">
        <v>986.82</v>
      </c>
      <c r="D150" s="15">
        <v>927.36</v>
      </c>
      <c r="E150" s="15">
        <v>930</v>
      </c>
      <c r="F150" s="15">
        <v>937.4</v>
      </c>
      <c r="G150" s="15">
        <v>939.8</v>
      </c>
      <c r="H150" s="15">
        <v>949.9</v>
      </c>
      <c r="I150" s="15">
        <v>964.3</v>
      </c>
      <c r="J150" s="15">
        <v>967.7</v>
      </c>
      <c r="K150" s="15">
        <v>993.9</v>
      </c>
    </row>
    <row r="151" spans="1:11" ht="18.75" x14ac:dyDescent="0.2">
      <c r="A151" s="4" t="s">
        <v>99</v>
      </c>
      <c r="B151" s="2" t="s">
        <v>297</v>
      </c>
      <c r="C151" s="15">
        <v>306.52999999999997</v>
      </c>
      <c r="D151" s="15">
        <v>264.05</v>
      </c>
      <c r="E151" s="15">
        <v>259.89999999999998</v>
      </c>
      <c r="F151" s="15">
        <v>264.60000000000002</v>
      </c>
      <c r="G151" s="15">
        <v>267.60000000000002</v>
      </c>
      <c r="H151" s="15">
        <v>270.3</v>
      </c>
      <c r="I151" s="15">
        <v>279.7</v>
      </c>
      <c r="J151" s="15">
        <v>281</v>
      </c>
      <c r="K151" s="15">
        <v>292.89999999999998</v>
      </c>
    </row>
    <row r="152" spans="1:11" ht="18.75" x14ac:dyDescent="0.2">
      <c r="A152" s="1" t="s">
        <v>100</v>
      </c>
      <c r="B152" s="2"/>
      <c r="C152" s="26"/>
      <c r="D152" s="26"/>
      <c r="E152" s="26"/>
      <c r="F152" s="26"/>
      <c r="G152" s="26"/>
      <c r="H152" s="26"/>
      <c r="I152" s="26"/>
      <c r="J152" s="26"/>
      <c r="K152" s="26"/>
    </row>
    <row r="153" spans="1:11" ht="18.75" x14ac:dyDescent="0.2">
      <c r="A153" s="4" t="s">
        <v>101</v>
      </c>
      <c r="B153" s="2" t="s">
        <v>297</v>
      </c>
      <c r="C153" s="15">
        <v>900.43</v>
      </c>
      <c r="D153" s="15">
        <v>828.86</v>
      </c>
      <c r="E153" s="15">
        <v>830.3</v>
      </c>
      <c r="F153" s="15">
        <v>836.9</v>
      </c>
      <c r="G153" s="15">
        <v>838</v>
      </c>
      <c r="H153" s="15">
        <v>846.8</v>
      </c>
      <c r="I153" s="15">
        <v>859.9</v>
      </c>
      <c r="J153" s="15">
        <v>862.5</v>
      </c>
      <c r="K153" s="15">
        <v>886.3</v>
      </c>
    </row>
    <row r="154" spans="1:11" ht="18.75" x14ac:dyDescent="0.2">
      <c r="A154" s="4" t="s">
        <v>102</v>
      </c>
      <c r="B154" s="2"/>
      <c r="C154" s="26"/>
      <c r="D154" s="26"/>
      <c r="E154" s="26"/>
      <c r="F154" s="26"/>
      <c r="G154" s="26"/>
      <c r="H154" s="26"/>
      <c r="I154" s="26"/>
      <c r="J154" s="26"/>
      <c r="K154" s="26"/>
    </row>
    <row r="155" spans="1:11" ht="18.75" x14ac:dyDescent="0.2">
      <c r="A155" s="5" t="s">
        <v>103</v>
      </c>
      <c r="B155" s="2" t="s">
        <v>297</v>
      </c>
      <c r="C155" s="15">
        <v>0.35</v>
      </c>
      <c r="D155" s="15">
        <v>1.1499999999999999</v>
      </c>
      <c r="E155" s="15">
        <v>0.51</v>
      </c>
      <c r="F155" s="15">
        <v>0.55000000000000004</v>
      </c>
      <c r="G155" s="15">
        <v>0.6</v>
      </c>
      <c r="H155" s="15">
        <v>0.65</v>
      </c>
      <c r="I155" s="15">
        <v>0.7</v>
      </c>
      <c r="J155" s="15">
        <v>0.75</v>
      </c>
      <c r="K155" s="15">
        <v>0.8</v>
      </c>
    </row>
    <row r="156" spans="1:11" ht="18.75" x14ac:dyDescent="0.2">
      <c r="A156" s="5" t="s">
        <v>104</v>
      </c>
      <c r="B156" s="2" t="s">
        <v>297</v>
      </c>
      <c r="C156" s="15">
        <v>0</v>
      </c>
      <c r="D156" s="15">
        <v>0</v>
      </c>
      <c r="E156" s="15">
        <v>0</v>
      </c>
      <c r="F156" s="15">
        <v>0</v>
      </c>
      <c r="G156" s="15">
        <v>0</v>
      </c>
      <c r="H156" s="15">
        <v>0</v>
      </c>
      <c r="I156" s="15">
        <v>0</v>
      </c>
      <c r="J156" s="15">
        <v>0</v>
      </c>
      <c r="K156" s="15">
        <v>0</v>
      </c>
    </row>
    <row r="157" spans="1:11" ht="18.75" x14ac:dyDescent="0.2">
      <c r="A157" s="5" t="s">
        <v>105</v>
      </c>
      <c r="B157" s="2" t="s">
        <v>297</v>
      </c>
      <c r="C157" s="15">
        <v>681.72</v>
      </c>
      <c r="D157" s="15">
        <v>655.71</v>
      </c>
      <c r="E157" s="15">
        <v>666.3</v>
      </c>
      <c r="F157" s="15">
        <v>680</v>
      </c>
      <c r="G157" s="15">
        <v>685.3</v>
      </c>
      <c r="H157" s="15">
        <v>690.2</v>
      </c>
      <c r="I157" s="15">
        <v>696</v>
      </c>
      <c r="J157" s="15">
        <v>710.2</v>
      </c>
      <c r="K157" s="15">
        <v>720.8</v>
      </c>
    </row>
    <row r="158" spans="1:11" ht="18.75" x14ac:dyDescent="0.2">
      <c r="A158" s="5" t="s">
        <v>106</v>
      </c>
      <c r="B158" s="2" t="s">
        <v>297</v>
      </c>
      <c r="C158" s="15">
        <v>95.19</v>
      </c>
      <c r="D158" s="15">
        <v>87.34</v>
      </c>
      <c r="E158" s="15">
        <v>101.7</v>
      </c>
      <c r="F158" s="15">
        <v>104.7</v>
      </c>
      <c r="G158" s="15">
        <v>106.6</v>
      </c>
      <c r="H158" s="15">
        <v>107</v>
      </c>
      <c r="I158" s="15">
        <v>108.2</v>
      </c>
      <c r="J158" s="15">
        <v>109</v>
      </c>
      <c r="K158" s="15">
        <v>111</v>
      </c>
    </row>
    <row r="159" spans="1:11" ht="18.75" x14ac:dyDescent="0.2">
      <c r="A159" s="5" t="s">
        <v>107</v>
      </c>
      <c r="B159" s="2" t="s">
        <v>297</v>
      </c>
      <c r="C159" s="15">
        <v>15.95</v>
      </c>
      <c r="D159" s="15">
        <v>13.1</v>
      </c>
      <c r="E159" s="15">
        <v>10.7</v>
      </c>
      <c r="F159" s="15">
        <v>11</v>
      </c>
      <c r="G159" s="15">
        <v>11.5</v>
      </c>
      <c r="H159" s="15">
        <v>12.5</v>
      </c>
      <c r="I159" s="15">
        <v>13</v>
      </c>
      <c r="J159" s="15">
        <v>14.3</v>
      </c>
      <c r="K159" s="15">
        <v>16</v>
      </c>
    </row>
    <row r="160" spans="1:11" ht="18.75" x14ac:dyDescent="0.2">
      <c r="A160" s="5" t="s">
        <v>108</v>
      </c>
      <c r="B160" s="2" t="s">
        <v>297</v>
      </c>
      <c r="C160" s="15">
        <v>15.82</v>
      </c>
      <c r="D160" s="15">
        <v>10.23</v>
      </c>
      <c r="E160" s="15">
        <v>13.4</v>
      </c>
      <c r="F160" s="15">
        <v>14.7</v>
      </c>
      <c r="G160" s="15">
        <v>15.2</v>
      </c>
      <c r="H160" s="15">
        <v>15.3</v>
      </c>
      <c r="I160" s="15">
        <v>15.7</v>
      </c>
      <c r="J160" s="15">
        <v>16</v>
      </c>
      <c r="K160" s="15">
        <v>16.3</v>
      </c>
    </row>
    <row r="161" spans="1:11" ht="18.75" x14ac:dyDescent="0.2">
      <c r="A161" s="4" t="s">
        <v>109</v>
      </c>
      <c r="B161" s="2" t="s">
        <v>297</v>
      </c>
      <c r="C161" s="15">
        <v>282.07</v>
      </c>
      <c r="D161" s="15">
        <v>246.72</v>
      </c>
      <c r="E161" s="15">
        <v>243.1</v>
      </c>
      <c r="F161" s="15">
        <v>247.5</v>
      </c>
      <c r="G161" s="15">
        <v>250.3</v>
      </c>
      <c r="H161" s="15">
        <v>252.8</v>
      </c>
      <c r="I161" s="15">
        <v>261.89999999999998</v>
      </c>
      <c r="J161" s="15">
        <v>262.89999999999998</v>
      </c>
      <c r="K161" s="15">
        <v>273.60000000000002</v>
      </c>
    </row>
    <row r="162" spans="1:11" ht="18.75" x14ac:dyDescent="0.2">
      <c r="A162" s="4" t="s">
        <v>102</v>
      </c>
      <c r="B162" s="2"/>
      <c r="C162" s="26"/>
      <c r="D162" s="26"/>
      <c r="E162" s="26"/>
      <c r="F162" s="26"/>
      <c r="G162" s="26"/>
      <c r="H162" s="26"/>
      <c r="I162" s="26"/>
      <c r="J162" s="26"/>
      <c r="K162" s="26"/>
    </row>
    <row r="163" spans="1:11" ht="18.75" x14ac:dyDescent="0.2">
      <c r="A163" s="5" t="s">
        <v>103</v>
      </c>
      <c r="B163" s="2" t="s">
        <v>297</v>
      </c>
      <c r="C163" s="15">
        <v>81.75</v>
      </c>
      <c r="D163" s="15">
        <v>41.12</v>
      </c>
      <c r="E163" s="15">
        <v>34</v>
      </c>
      <c r="F163" s="15">
        <v>34.6</v>
      </c>
      <c r="G163" s="15">
        <v>35</v>
      </c>
      <c r="H163" s="15">
        <v>35.5</v>
      </c>
      <c r="I163" s="15">
        <v>35.700000000000003</v>
      </c>
      <c r="J163" s="15">
        <v>40.299999999999997</v>
      </c>
      <c r="K163" s="15">
        <v>42</v>
      </c>
    </row>
    <row r="164" spans="1:11" ht="18.75" x14ac:dyDescent="0.2">
      <c r="A164" s="5" t="s">
        <v>105</v>
      </c>
      <c r="B164" s="2" t="s">
        <v>297</v>
      </c>
      <c r="C164" s="15">
        <v>55.11</v>
      </c>
      <c r="D164" s="15">
        <v>51.18</v>
      </c>
      <c r="E164" s="15">
        <v>57.32</v>
      </c>
      <c r="F164" s="15">
        <v>57.6</v>
      </c>
      <c r="G164" s="15">
        <v>57.9</v>
      </c>
      <c r="H164" s="15">
        <v>58.3</v>
      </c>
      <c r="I164" s="15">
        <v>60.3</v>
      </c>
      <c r="J164" s="15">
        <v>61.6</v>
      </c>
      <c r="K164" s="15">
        <v>63</v>
      </c>
    </row>
    <row r="165" spans="1:11" ht="18.75" x14ac:dyDescent="0.2">
      <c r="A165" s="5" t="s">
        <v>110</v>
      </c>
      <c r="B165" s="2" t="s">
        <v>297</v>
      </c>
      <c r="C165" s="15">
        <v>3.85</v>
      </c>
      <c r="D165" s="15">
        <v>8</v>
      </c>
      <c r="E165" s="15">
        <v>8.1999999999999993</v>
      </c>
      <c r="F165" s="15">
        <v>8.4</v>
      </c>
      <c r="G165" s="15">
        <v>8.9</v>
      </c>
      <c r="H165" s="15">
        <v>8.9499999999999993</v>
      </c>
      <c r="I165" s="15">
        <v>9</v>
      </c>
      <c r="J165" s="15">
        <v>9.1</v>
      </c>
      <c r="K165" s="15">
        <v>10</v>
      </c>
    </row>
    <row r="166" spans="1:11" ht="18.75" x14ac:dyDescent="0.2">
      <c r="A166" s="5" t="s">
        <v>107</v>
      </c>
      <c r="B166" s="2" t="s">
        <v>297</v>
      </c>
      <c r="C166" s="15">
        <v>13.31</v>
      </c>
      <c r="D166" s="15">
        <v>17.29</v>
      </c>
      <c r="E166" s="15">
        <v>15</v>
      </c>
      <c r="F166" s="15">
        <v>15.2</v>
      </c>
      <c r="G166" s="15">
        <v>15.6</v>
      </c>
      <c r="H166" s="15">
        <v>16</v>
      </c>
      <c r="I166" s="15">
        <v>16.399999999999999</v>
      </c>
      <c r="J166" s="15">
        <v>16.8</v>
      </c>
      <c r="K166" s="15">
        <v>18.3</v>
      </c>
    </row>
    <row r="167" spans="1:11" ht="18.75" x14ac:dyDescent="0.2">
      <c r="A167" s="5" t="s">
        <v>108</v>
      </c>
      <c r="B167" s="2" t="s">
        <v>297</v>
      </c>
      <c r="C167" s="15">
        <v>109.82</v>
      </c>
      <c r="D167" s="15">
        <v>109.49</v>
      </c>
      <c r="E167" s="15">
        <v>112.24</v>
      </c>
      <c r="F167" s="15">
        <v>115.4</v>
      </c>
      <c r="G167" s="15">
        <v>115.8</v>
      </c>
      <c r="H167" s="15">
        <v>117.2</v>
      </c>
      <c r="I167" s="15">
        <v>118.1</v>
      </c>
      <c r="J167" s="15">
        <v>120.6</v>
      </c>
      <c r="K167" s="15">
        <v>123.5</v>
      </c>
    </row>
    <row r="168" spans="1:11" ht="18.75" x14ac:dyDescent="0.2">
      <c r="A168" s="1" t="s">
        <v>111</v>
      </c>
      <c r="B168" s="2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ht="18.75" x14ac:dyDescent="0.2">
      <c r="A169" s="4" t="s">
        <v>101</v>
      </c>
      <c r="B169" s="2" t="s">
        <v>297</v>
      </c>
      <c r="C169" s="15">
        <v>86.39</v>
      </c>
      <c r="D169" s="15">
        <v>98.5</v>
      </c>
      <c r="E169" s="15">
        <v>99.7</v>
      </c>
      <c r="F169" s="15">
        <v>100.5</v>
      </c>
      <c r="G169" s="15">
        <v>101.8</v>
      </c>
      <c r="H169" s="15">
        <v>103.1</v>
      </c>
      <c r="I169" s="15">
        <v>104.4</v>
      </c>
      <c r="J169" s="15">
        <v>105.2</v>
      </c>
      <c r="K169" s="15">
        <v>107.6</v>
      </c>
    </row>
    <row r="170" spans="1:11" ht="18.75" x14ac:dyDescent="0.2">
      <c r="A170" s="4" t="s">
        <v>102</v>
      </c>
      <c r="B170" s="2"/>
      <c r="C170" s="26"/>
      <c r="D170" s="26"/>
      <c r="E170" s="26"/>
      <c r="F170" s="26"/>
      <c r="G170" s="26"/>
      <c r="H170" s="26"/>
      <c r="I170" s="26"/>
      <c r="J170" s="26"/>
      <c r="K170" s="26"/>
    </row>
    <row r="171" spans="1:11" ht="18.75" x14ac:dyDescent="0.2">
      <c r="A171" s="5" t="s">
        <v>103</v>
      </c>
      <c r="B171" s="2" t="s">
        <v>297</v>
      </c>
      <c r="C171" s="15">
        <v>2.02</v>
      </c>
      <c r="D171" s="15">
        <v>2.64</v>
      </c>
      <c r="E171" s="15">
        <v>2.7</v>
      </c>
      <c r="F171" s="15">
        <v>2.71</v>
      </c>
      <c r="G171" s="15">
        <v>2.76</v>
      </c>
      <c r="H171" s="15">
        <v>2.79</v>
      </c>
      <c r="I171" s="15">
        <v>2.8</v>
      </c>
      <c r="J171" s="15">
        <v>2.84</v>
      </c>
      <c r="K171" s="15">
        <v>2.9</v>
      </c>
    </row>
    <row r="172" spans="1:11" ht="18.75" x14ac:dyDescent="0.2">
      <c r="A172" s="5" t="s">
        <v>104</v>
      </c>
      <c r="B172" s="2" t="s">
        <v>297</v>
      </c>
      <c r="C172" s="15">
        <v>0</v>
      </c>
      <c r="D172" s="15">
        <v>0</v>
      </c>
      <c r="E172" s="15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</row>
    <row r="173" spans="1:11" ht="18.75" x14ac:dyDescent="0.2">
      <c r="A173" s="5" t="s">
        <v>105</v>
      </c>
      <c r="B173" s="2" t="s">
        <v>297</v>
      </c>
      <c r="C173" s="15">
        <v>10.71</v>
      </c>
      <c r="D173" s="15">
        <v>9.8800000000000008</v>
      </c>
      <c r="E173" s="15">
        <v>10.6</v>
      </c>
      <c r="F173" s="15">
        <v>11.2</v>
      </c>
      <c r="G173" s="15">
        <v>11.6</v>
      </c>
      <c r="H173" s="15">
        <v>12</v>
      </c>
      <c r="I173" s="15">
        <v>12.4</v>
      </c>
      <c r="J173" s="15">
        <v>12.6</v>
      </c>
      <c r="K173" s="15">
        <v>13</v>
      </c>
    </row>
    <row r="174" spans="1:11" ht="18.75" x14ac:dyDescent="0.2">
      <c r="A174" s="5" t="s">
        <v>106</v>
      </c>
      <c r="B174" s="2" t="s">
        <v>297</v>
      </c>
      <c r="C174" s="15">
        <v>53.25</v>
      </c>
      <c r="D174" s="15">
        <v>62.46</v>
      </c>
      <c r="E174" s="15">
        <v>63.2</v>
      </c>
      <c r="F174" s="15">
        <v>63.9</v>
      </c>
      <c r="G174" s="15">
        <v>64.3</v>
      </c>
      <c r="H174" s="15">
        <v>64.599999999999994</v>
      </c>
      <c r="I174" s="15">
        <v>64.8</v>
      </c>
      <c r="J174" s="15">
        <v>64.900000000000006</v>
      </c>
      <c r="K174" s="15">
        <v>65.599999999999994</v>
      </c>
    </row>
    <row r="175" spans="1:11" ht="18.75" x14ac:dyDescent="0.2">
      <c r="A175" s="5" t="s">
        <v>107</v>
      </c>
      <c r="B175" s="2" t="s">
        <v>297</v>
      </c>
      <c r="C175" s="15">
        <v>5.42</v>
      </c>
      <c r="D175" s="15">
        <v>10.69</v>
      </c>
      <c r="E175" s="15">
        <v>11</v>
      </c>
      <c r="F175" s="15">
        <v>11.62</v>
      </c>
      <c r="G175" s="15">
        <v>12</v>
      </c>
      <c r="H175" s="15">
        <v>12.65</v>
      </c>
      <c r="I175" s="15">
        <v>12.7</v>
      </c>
      <c r="J175" s="15">
        <v>12.9</v>
      </c>
      <c r="K175" s="15">
        <v>13.6</v>
      </c>
    </row>
    <row r="176" spans="1:11" ht="18.75" x14ac:dyDescent="0.2">
      <c r="A176" s="5" t="s">
        <v>108</v>
      </c>
      <c r="B176" s="2" t="s">
        <v>297</v>
      </c>
      <c r="C176" s="15">
        <v>11.6</v>
      </c>
      <c r="D176" s="15">
        <v>10.050000000000001</v>
      </c>
      <c r="E176" s="15">
        <v>10.199999999999999</v>
      </c>
      <c r="F176" s="15">
        <v>10.4</v>
      </c>
      <c r="G176" s="15">
        <v>10.6</v>
      </c>
      <c r="H176" s="15">
        <v>10.9</v>
      </c>
      <c r="I176" s="15">
        <v>11.1</v>
      </c>
      <c r="J176" s="15">
        <v>11.3</v>
      </c>
      <c r="K176" s="15">
        <v>12.1</v>
      </c>
    </row>
    <row r="177" spans="1:11" ht="18.75" x14ac:dyDescent="0.2">
      <c r="A177" s="4" t="s">
        <v>109</v>
      </c>
      <c r="B177" s="2" t="s">
        <v>297</v>
      </c>
      <c r="C177" s="15">
        <v>24.46</v>
      </c>
      <c r="D177" s="15">
        <v>17.329999999999998</v>
      </c>
      <c r="E177" s="15">
        <v>16.8</v>
      </c>
      <c r="F177" s="15">
        <v>17.100000000000001</v>
      </c>
      <c r="G177" s="15">
        <v>17.3</v>
      </c>
      <c r="H177" s="15">
        <v>17.5</v>
      </c>
      <c r="I177" s="15">
        <v>17.8</v>
      </c>
      <c r="J177" s="15">
        <v>18.100000000000001</v>
      </c>
      <c r="K177" s="15">
        <v>19.3</v>
      </c>
    </row>
    <row r="178" spans="1:11" ht="18.75" x14ac:dyDescent="0.2">
      <c r="A178" s="4" t="s">
        <v>102</v>
      </c>
      <c r="B178" s="2"/>
      <c r="C178" s="26"/>
      <c r="D178" s="26"/>
      <c r="E178" s="26"/>
      <c r="F178" s="26"/>
      <c r="G178" s="26"/>
      <c r="H178" s="26"/>
      <c r="I178" s="26"/>
      <c r="J178" s="26"/>
      <c r="K178" s="26"/>
    </row>
    <row r="179" spans="1:11" ht="18.75" x14ac:dyDescent="0.2">
      <c r="A179" s="5" t="s">
        <v>103</v>
      </c>
      <c r="B179" s="2" t="s">
        <v>297</v>
      </c>
      <c r="C179" s="15">
        <v>2.62</v>
      </c>
      <c r="D179" s="15">
        <v>4.75</v>
      </c>
      <c r="E179" s="15">
        <v>4.8</v>
      </c>
      <c r="F179" s="15">
        <v>5.4</v>
      </c>
      <c r="G179" s="15">
        <v>5.6</v>
      </c>
      <c r="H179" s="15">
        <v>5.9</v>
      </c>
      <c r="I179" s="15">
        <v>6.3</v>
      </c>
      <c r="J179" s="15">
        <v>6.9</v>
      </c>
      <c r="K179" s="15">
        <v>7.2</v>
      </c>
    </row>
    <row r="180" spans="1:11" ht="18.75" x14ac:dyDescent="0.2">
      <c r="A180" s="5" t="s">
        <v>105</v>
      </c>
      <c r="B180" s="2" t="s">
        <v>297</v>
      </c>
      <c r="C180" s="15">
        <v>3.2</v>
      </c>
      <c r="D180" s="15">
        <v>0.28999999999999998</v>
      </c>
      <c r="E180" s="15">
        <v>0.6</v>
      </c>
      <c r="F180" s="15">
        <v>1.1000000000000001</v>
      </c>
      <c r="G180" s="15">
        <v>1.2</v>
      </c>
      <c r="H180" s="15">
        <v>1.3</v>
      </c>
      <c r="I180" s="15">
        <v>1.35</v>
      </c>
      <c r="J180" s="15">
        <v>1.5</v>
      </c>
      <c r="K180" s="15">
        <v>1.75</v>
      </c>
    </row>
    <row r="181" spans="1:11" ht="18.75" x14ac:dyDescent="0.2">
      <c r="A181" s="5" t="s">
        <v>110</v>
      </c>
      <c r="B181" s="2" t="s">
        <v>297</v>
      </c>
      <c r="C181" s="15">
        <v>2.85</v>
      </c>
      <c r="D181" s="15">
        <v>5</v>
      </c>
      <c r="E181" s="15">
        <v>4.3</v>
      </c>
      <c r="F181" s="15">
        <v>4.7</v>
      </c>
      <c r="G181" s="15">
        <v>5.2</v>
      </c>
      <c r="H181" s="15">
        <v>5.4</v>
      </c>
      <c r="I181" s="15">
        <v>5.6</v>
      </c>
      <c r="J181" s="15">
        <v>5.8</v>
      </c>
      <c r="K181" s="15">
        <v>6</v>
      </c>
    </row>
    <row r="182" spans="1:11" ht="18.75" x14ac:dyDescent="0.2">
      <c r="A182" s="5" t="s">
        <v>107</v>
      </c>
      <c r="B182" s="2" t="s">
        <v>297</v>
      </c>
      <c r="C182" s="15">
        <v>0.72</v>
      </c>
      <c r="D182" s="15">
        <v>0.66</v>
      </c>
      <c r="E182" s="15">
        <v>0.22</v>
      </c>
      <c r="F182" s="15">
        <v>0.44</v>
      </c>
      <c r="G182" s="15">
        <v>0.48</v>
      </c>
      <c r="H182" s="15">
        <v>0.5</v>
      </c>
      <c r="I182" s="15">
        <v>0.54</v>
      </c>
      <c r="J182" s="15">
        <v>0.6</v>
      </c>
      <c r="K182" s="15">
        <v>0.7</v>
      </c>
    </row>
    <row r="183" spans="1:11" ht="18.75" x14ac:dyDescent="0.2">
      <c r="A183" s="5" t="s">
        <v>108</v>
      </c>
      <c r="B183" s="2" t="s">
        <v>297</v>
      </c>
      <c r="C183" s="15">
        <v>10.44</v>
      </c>
      <c r="D183" s="15">
        <v>0.74</v>
      </c>
      <c r="E183" s="15">
        <v>1.3</v>
      </c>
      <c r="F183" s="15">
        <v>1.6</v>
      </c>
      <c r="G183" s="15">
        <v>1.9</v>
      </c>
      <c r="H183" s="15">
        <v>2.1</v>
      </c>
      <c r="I183" s="15">
        <v>2.6</v>
      </c>
      <c r="J183" s="15">
        <v>3</v>
      </c>
      <c r="K183" s="15">
        <v>3.2</v>
      </c>
    </row>
    <row r="184" spans="1:11" ht="18.75" x14ac:dyDescent="0.2">
      <c r="A184" s="22" t="s">
        <v>259</v>
      </c>
      <c r="B184" s="2"/>
      <c r="C184" s="15"/>
      <c r="D184" s="15"/>
      <c r="E184" s="15"/>
      <c r="F184" s="15"/>
      <c r="G184" s="15"/>
      <c r="H184" s="15"/>
      <c r="I184" s="15"/>
      <c r="J184" s="15"/>
      <c r="K184" s="15"/>
    </row>
    <row r="185" spans="1:11" ht="22.5" customHeight="1" x14ac:dyDescent="0.2">
      <c r="A185" s="20" t="s">
        <v>260</v>
      </c>
      <c r="B185" s="2" t="s">
        <v>112</v>
      </c>
      <c r="C185" s="15">
        <v>20126</v>
      </c>
      <c r="D185" s="15">
        <v>22253</v>
      </c>
      <c r="E185" s="15">
        <v>22405</v>
      </c>
      <c r="F185" s="15">
        <v>22594</v>
      </c>
      <c r="G185" s="15">
        <v>22699</v>
      </c>
      <c r="H185" s="15">
        <v>22794</v>
      </c>
      <c r="I185" s="15">
        <v>22902</v>
      </c>
      <c r="J185" s="15">
        <v>22994</v>
      </c>
      <c r="K185" s="15">
        <v>23104</v>
      </c>
    </row>
    <row r="186" spans="1:11" ht="18.75" x14ac:dyDescent="0.2">
      <c r="A186" s="20" t="s">
        <v>113</v>
      </c>
      <c r="B186" s="2"/>
      <c r="C186" s="15"/>
      <c r="D186" s="15"/>
      <c r="E186" s="15"/>
      <c r="F186" s="15"/>
      <c r="G186" s="15"/>
      <c r="H186" s="15"/>
      <c r="I186" s="15"/>
      <c r="J186" s="15"/>
      <c r="K186" s="15"/>
    </row>
    <row r="187" spans="1:11" ht="18.75" x14ac:dyDescent="0.2">
      <c r="A187" s="20" t="s">
        <v>114</v>
      </c>
      <c r="B187" s="2" t="s">
        <v>112</v>
      </c>
      <c r="C187" s="15">
        <v>50</v>
      </c>
      <c r="D187" s="15">
        <v>60</v>
      </c>
      <c r="E187" s="15">
        <v>60</v>
      </c>
      <c r="F187" s="15">
        <v>61</v>
      </c>
      <c r="G187" s="15">
        <v>61</v>
      </c>
      <c r="H187" s="15">
        <v>61</v>
      </c>
      <c r="I187" s="15">
        <v>62</v>
      </c>
      <c r="J187" s="15">
        <v>62</v>
      </c>
      <c r="K187" s="15">
        <v>62</v>
      </c>
    </row>
    <row r="188" spans="1:11" ht="18.75" x14ac:dyDescent="0.2">
      <c r="A188" s="20" t="s">
        <v>115</v>
      </c>
      <c r="B188" s="6" t="s">
        <v>112</v>
      </c>
      <c r="C188" s="15">
        <v>2630</v>
      </c>
      <c r="D188" s="15">
        <v>2863</v>
      </c>
      <c r="E188" s="15">
        <v>2884</v>
      </c>
      <c r="F188" s="15">
        <v>2908</v>
      </c>
      <c r="G188" s="15">
        <v>2922</v>
      </c>
      <c r="H188" s="15">
        <v>2934</v>
      </c>
      <c r="I188" s="15">
        <v>2949</v>
      </c>
      <c r="J188" s="15">
        <v>2959</v>
      </c>
      <c r="K188" s="15">
        <v>2976</v>
      </c>
    </row>
    <row r="189" spans="1:11" ht="18.75" x14ac:dyDescent="0.2">
      <c r="A189" s="20" t="s">
        <v>116</v>
      </c>
      <c r="B189" s="2" t="s">
        <v>112</v>
      </c>
      <c r="C189" s="15">
        <v>250</v>
      </c>
      <c r="D189" s="15">
        <v>260</v>
      </c>
      <c r="E189" s="15">
        <v>262</v>
      </c>
      <c r="F189" s="15">
        <v>264</v>
      </c>
      <c r="G189" s="15">
        <v>265</v>
      </c>
      <c r="H189" s="15">
        <v>266</v>
      </c>
      <c r="I189" s="15">
        <v>267</v>
      </c>
      <c r="J189" s="15">
        <v>269</v>
      </c>
      <c r="K189" s="15">
        <v>270</v>
      </c>
    </row>
    <row r="190" spans="1:11" ht="18.75" x14ac:dyDescent="0.2">
      <c r="A190" s="20" t="s">
        <v>117</v>
      </c>
      <c r="B190" s="6" t="s">
        <v>112</v>
      </c>
      <c r="C190" s="15">
        <v>2070</v>
      </c>
      <c r="D190" s="15">
        <v>2331</v>
      </c>
      <c r="E190" s="15">
        <v>2347</v>
      </c>
      <c r="F190" s="15">
        <v>2367</v>
      </c>
      <c r="G190" s="15">
        <v>2379</v>
      </c>
      <c r="H190" s="15">
        <v>2388</v>
      </c>
      <c r="I190" s="15">
        <v>2401</v>
      </c>
      <c r="J190" s="15">
        <v>2409</v>
      </c>
      <c r="K190" s="15">
        <v>2422</v>
      </c>
    </row>
    <row r="191" spans="1:11" ht="37.5" x14ac:dyDescent="0.2">
      <c r="A191" s="20" t="s">
        <v>118</v>
      </c>
      <c r="B191" s="6" t="s">
        <v>112</v>
      </c>
      <c r="C191" s="15">
        <v>8084</v>
      </c>
      <c r="D191" s="15">
        <v>9033</v>
      </c>
      <c r="E191" s="15">
        <v>9094</v>
      </c>
      <c r="F191" s="15">
        <v>9167</v>
      </c>
      <c r="G191" s="15">
        <v>9209</v>
      </c>
      <c r="H191" s="15">
        <v>9248</v>
      </c>
      <c r="I191" s="15">
        <v>9290</v>
      </c>
      <c r="J191" s="15">
        <v>9329</v>
      </c>
      <c r="K191" s="15">
        <v>9371</v>
      </c>
    </row>
    <row r="192" spans="1:11" ht="18.75" x14ac:dyDescent="0.2">
      <c r="A192" s="20" t="s">
        <v>119</v>
      </c>
      <c r="B192" s="6" t="s">
        <v>112</v>
      </c>
      <c r="C192" s="15">
        <v>1050</v>
      </c>
      <c r="D192" s="15">
        <v>1173</v>
      </c>
      <c r="E192" s="15">
        <v>1181</v>
      </c>
      <c r="F192" s="15">
        <v>1190</v>
      </c>
      <c r="G192" s="15">
        <v>1197</v>
      </c>
      <c r="H192" s="15">
        <v>1201</v>
      </c>
      <c r="I192" s="15">
        <v>1207</v>
      </c>
      <c r="J192" s="15">
        <v>1212</v>
      </c>
      <c r="K192" s="15">
        <v>1218</v>
      </c>
    </row>
    <row r="193" spans="1:11" ht="18.75" x14ac:dyDescent="0.2">
      <c r="A193" s="20" t="s">
        <v>120</v>
      </c>
      <c r="B193" s="6" t="s">
        <v>112</v>
      </c>
      <c r="C193" s="15">
        <v>3499</v>
      </c>
      <c r="D193" s="15">
        <v>3801</v>
      </c>
      <c r="E193" s="15">
        <v>3827</v>
      </c>
      <c r="F193" s="15">
        <v>3858</v>
      </c>
      <c r="G193" s="15">
        <v>3875</v>
      </c>
      <c r="H193" s="15">
        <v>3892</v>
      </c>
      <c r="I193" s="15">
        <v>3909</v>
      </c>
      <c r="J193" s="15">
        <v>3926</v>
      </c>
      <c r="K193" s="15">
        <v>3944</v>
      </c>
    </row>
    <row r="194" spans="1:11" ht="18.75" x14ac:dyDescent="0.2">
      <c r="A194" s="20" t="s">
        <v>121</v>
      </c>
      <c r="B194" s="6" t="s">
        <v>112</v>
      </c>
      <c r="C194" s="15">
        <v>50</v>
      </c>
      <c r="D194" s="15">
        <v>55</v>
      </c>
      <c r="E194" s="15">
        <v>55</v>
      </c>
      <c r="F194" s="15">
        <v>56</v>
      </c>
      <c r="G194" s="15">
        <v>56</v>
      </c>
      <c r="H194" s="15">
        <v>56</v>
      </c>
      <c r="I194" s="15">
        <v>57</v>
      </c>
      <c r="J194" s="15">
        <v>57</v>
      </c>
      <c r="K194" s="15">
        <v>57</v>
      </c>
    </row>
    <row r="195" spans="1:11" ht="37.5" x14ac:dyDescent="0.2">
      <c r="A195" s="20" t="s">
        <v>262</v>
      </c>
      <c r="B195" s="6" t="s">
        <v>200</v>
      </c>
      <c r="C195" s="15">
        <v>145.19999999999999</v>
      </c>
      <c r="D195" s="15">
        <v>141</v>
      </c>
      <c r="E195" s="15">
        <v>142.01557948327957</v>
      </c>
      <c r="F195" s="15">
        <v>143.02201355668237</v>
      </c>
      <c r="G195" s="15">
        <v>145.88064108489888</v>
      </c>
      <c r="H195" s="15">
        <v>149.0367160493013</v>
      </c>
      <c r="I195" s="15">
        <v>149.89549358126794</v>
      </c>
      <c r="J195" s="15">
        <v>150.75823121223704</v>
      </c>
      <c r="K195" s="15">
        <v>151.51976631314287</v>
      </c>
    </row>
    <row r="196" spans="1:11" ht="18.75" x14ac:dyDescent="0.2">
      <c r="A196" s="20" t="s">
        <v>113</v>
      </c>
      <c r="B196" s="10"/>
      <c r="C196" s="15"/>
      <c r="D196" s="15"/>
      <c r="E196" s="15"/>
      <c r="F196" s="15"/>
      <c r="G196" s="15"/>
      <c r="H196" s="15"/>
      <c r="I196" s="15"/>
      <c r="J196" s="15"/>
      <c r="K196" s="15"/>
    </row>
    <row r="197" spans="1:11" ht="18.75" x14ac:dyDescent="0.2">
      <c r="A197" s="20" t="s">
        <v>114</v>
      </c>
      <c r="B197" s="6" t="s">
        <v>200</v>
      </c>
      <c r="C197" s="15">
        <v>0.3</v>
      </c>
      <c r="D197" s="15">
        <v>0.2</v>
      </c>
      <c r="E197" s="15">
        <v>0.20135931128228363</v>
      </c>
      <c r="F197" s="15">
        <v>0.202990484821024</v>
      </c>
      <c r="G197" s="15">
        <v>0.20389669234254643</v>
      </c>
      <c r="H197" s="15">
        <v>0.20480289986406885</v>
      </c>
      <c r="I197" s="15">
        <v>0.20570910738559128</v>
      </c>
      <c r="J197" s="15">
        <v>0.20661531490711371</v>
      </c>
      <c r="K197" s="15">
        <v>0.20752152242863614</v>
      </c>
    </row>
    <row r="198" spans="1:11" ht="18.75" x14ac:dyDescent="0.2">
      <c r="A198" s="20" t="s">
        <v>115</v>
      </c>
      <c r="B198" s="6" t="s">
        <v>200</v>
      </c>
      <c r="C198" s="15">
        <v>32.9</v>
      </c>
      <c r="D198" s="15">
        <v>33.200000000000003</v>
      </c>
      <c r="E198" s="15">
        <v>33.591662890801992</v>
      </c>
      <c r="F198" s="15">
        <v>34.02165835976438</v>
      </c>
      <c r="G198" s="15">
        <v>34.349433620299045</v>
      </c>
      <c r="H198" s="15">
        <v>34.477208880833707</v>
      </c>
      <c r="I198" s="15">
        <v>34.804984141368365</v>
      </c>
      <c r="J198" s="15">
        <v>34.932759401903034</v>
      </c>
      <c r="K198" s="15">
        <v>35.260534662437692</v>
      </c>
    </row>
    <row r="199" spans="1:11" ht="18.75" x14ac:dyDescent="0.2">
      <c r="A199" s="20" t="s">
        <v>116</v>
      </c>
      <c r="B199" s="6" t="s">
        <v>200</v>
      </c>
      <c r="C199" s="15">
        <v>4.5</v>
      </c>
      <c r="D199" s="15">
        <v>4.3</v>
      </c>
      <c r="E199" s="15">
        <v>4.3285455369279555</v>
      </c>
      <c r="F199" s="15">
        <v>4.3628001812415036</v>
      </c>
      <c r="G199" s="15">
        <v>4.3818305391934746</v>
      </c>
      <c r="H199" s="15">
        <v>4.4008608971454457</v>
      </c>
      <c r="I199" s="15">
        <v>4.4198912550974159</v>
      </c>
      <c r="J199" s="15">
        <v>4.4389216130493878</v>
      </c>
      <c r="K199" s="15">
        <v>4.457951971001358</v>
      </c>
    </row>
    <row r="200" spans="1:11" ht="18.75" x14ac:dyDescent="0.2">
      <c r="A200" s="20" t="s">
        <v>117</v>
      </c>
      <c r="B200" s="6" t="s">
        <v>200</v>
      </c>
      <c r="C200" s="15">
        <v>14.9</v>
      </c>
      <c r="D200" s="15">
        <v>13.8</v>
      </c>
      <c r="E200" s="15">
        <v>13.890394200271862</v>
      </c>
      <c r="F200" s="15">
        <v>14.061367240598097</v>
      </c>
      <c r="G200" s="15">
        <v>14.309130040779337</v>
      </c>
      <c r="H200" s="15">
        <v>14.369392840960579</v>
      </c>
      <c r="I200" s="15">
        <v>14.492155641141821</v>
      </c>
      <c r="J200" s="15">
        <v>14.489918441323063</v>
      </c>
      <c r="K200" s="15">
        <v>14.612681241504303</v>
      </c>
    </row>
    <row r="201" spans="1:11" ht="37.5" x14ac:dyDescent="0.2">
      <c r="A201" s="20" t="s">
        <v>118</v>
      </c>
      <c r="B201" s="6" t="s">
        <v>200</v>
      </c>
      <c r="C201" s="15">
        <v>36.300000000000004</v>
      </c>
      <c r="D201" s="15">
        <v>35.799999999999997</v>
      </c>
      <c r="E201" s="15">
        <v>36.010693248753967</v>
      </c>
      <c r="F201" s="15">
        <v>36.263525147258719</v>
      </c>
      <c r="G201" s="15">
        <v>36.472558741666127</v>
      </c>
      <c r="H201" s="15">
        <v>36.544449478930673</v>
      </c>
      <c r="I201" s="15">
        <v>36.753483073338082</v>
      </c>
      <c r="J201" s="15">
        <v>36.825373810602628</v>
      </c>
      <c r="K201" s="15">
        <v>37.034407405010029</v>
      </c>
    </row>
    <row r="202" spans="1:11" ht="18.75" x14ac:dyDescent="0.2">
      <c r="A202" s="20" t="s">
        <v>119</v>
      </c>
      <c r="B202" s="6" t="s">
        <v>200</v>
      </c>
      <c r="C202" s="15">
        <v>6</v>
      </c>
      <c r="D202" s="15">
        <v>4.8999999999999995</v>
      </c>
      <c r="E202" s="15">
        <v>4.9326234707748071</v>
      </c>
      <c r="F202" s="15">
        <v>4.9717716357045756</v>
      </c>
      <c r="G202" s="15">
        <v>4.9935206162211134</v>
      </c>
      <c r="H202" s="15">
        <v>5.0152695967376522</v>
      </c>
      <c r="I202" s="15">
        <v>5.03701857725419</v>
      </c>
      <c r="J202" s="15">
        <v>5.0587675577707287</v>
      </c>
      <c r="K202" s="15">
        <v>5.0805165382872666</v>
      </c>
    </row>
    <row r="203" spans="1:11" ht="37.5" x14ac:dyDescent="0.2">
      <c r="A203" s="20" t="s">
        <v>122</v>
      </c>
      <c r="B203" s="6" t="s">
        <v>200</v>
      </c>
      <c r="C203" s="15">
        <v>22.3</v>
      </c>
      <c r="D203" s="15">
        <v>21.7</v>
      </c>
      <c r="E203" s="15">
        <v>21.84272768463978</v>
      </c>
      <c r="F203" s="15">
        <v>22.014000906207517</v>
      </c>
      <c r="G203" s="15">
        <v>22.109152695967374</v>
      </c>
      <c r="H203" s="15">
        <v>22.204304485727228</v>
      </c>
      <c r="I203" s="15">
        <v>22.299456275487081</v>
      </c>
      <c r="J203" s="15">
        <v>22.394608065246938</v>
      </c>
      <c r="K203" s="15">
        <v>22.489759855006792</v>
      </c>
    </row>
    <row r="204" spans="1:11" ht="18.75" x14ac:dyDescent="0.2">
      <c r="A204" s="20" t="s">
        <v>124</v>
      </c>
      <c r="B204" s="6" t="s">
        <v>200</v>
      </c>
      <c r="C204" s="15">
        <v>3.9E-2</v>
      </c>
      <c r="D204" s="15">
        <v>4.8000000000000001E-2</v>
      </c>
      <c r="E204" s="15">
        <v>4.8326234707748071E-2</v>
      </c>
      <c r="F204" s="15">
        <v>4.8717716357045762E-2</v>
      </c>
      <c r="G204" s="15">
        <v>4.8935206162211142E-2</v>
      </c>
      <c r="H204" s="15">
        <v>4.9152695967376522E-2</v>
      </c>
      <c r="I204" s="15">
        <v>4.9370185772541902E-2</v>
      </c>
      <c r="J204" s="15">
        <v>4.9587675577707296E-2</v>
      </c>
      <c r="K204" s="15">
        <v>4.980516538287267E-2</v>
      </c>
    </row>
    <row r="205" spans="1:11" ht="18.75" x14ac:dyDescent="0.2">
      <c r="A205" s="20" t="s">
        <v>261</v>
      </c>
      <c r="B205" s="2" t="s">
        <v>298</v>
      </c>
      <c r="C205" s="15">
        <v>231.70660000000001</v>
      </c>
      <c r="D205" s="15">
        <v>241.34399500000001</v>
      </c>
      <c r="E205" s="15">
        <v>257.41143587642227</v>
      </c>
      <c r="F205" s="15">
        <v>276.44374840618354</v>
      </c>
      <c r="G205" s="15">
        <v>278.01609721738504</v>
      </c>
      <c r="H205" s="15">
        <v>296.21257466827558</v>
      </c>
      <c r="I205" s="15">
        <v>299.23670019602247</v>
      </c>
      <c r="J205" s="15">
        <v>315.79761390952052</v>
      </c>
      <c r="K205" s="15">
        <v>320.80611020855184</v>
      </c>
    </row>
    <row r="206" spans="1:11" ht="18.75" x14ac:dyDescent="0.2">
      <c r="A206" s="20" t="s">
        <v>123</v>
      </c>
      <c r="B206" s="2"/>
      <c r="C206" s="15"/>
      <c r="D206" s="15"/>
      <c r="E206" s="15"/>
      <c r="F206" s="15"/>
      <c r="G206" s="15"/>
      <c r="H206" s="15"/>
      <c r="I206" s="15"/>
      <c r="J206" s="15"/>
      <c r="K206" s="15"/>
    </row>
    <row r="207" spans="1:11" ht="18.75" x14ac:dyDescent="0.2">
      <c r="A207" s="20" t="s">
        <v>114</v>
      </c>
      <c r="B207" s="2" t="s">
        <v>298</v>
      </c>
      <c r="C207" s="15">
        <v>0.2858</v>
      </c>
      <c r="D207" s="15">
        <v>0.27</v>
      </c>
      <c r="E207" s="15">
        <v>0.29478870000000001</v>
      </c>
      <c r="F207" s="15">
        <v>0.31232567976300007</v>
      </c>
      <c r="G207" s="15">
        <v>0.31056579122399997</v>
      </c>
      <c r="H207" s="15">
        <v>0.32522785359400957</v>
      </c>
      <c r="I207" s="15">
        <v>0.32500492655537744</v>
      </c>
      <c r="J207" s="15">
        <v>0.33868903445426557</v>
      </c>
      <c r="K207" s="15">
        <v>0.33979265071364712</v>
      </c>
    </row>
    <row r="208" spans="1:11" ht="18.75" x14ac:dyDescent="0.2">
      <c r="A208" s="20" t="s">
        <v>115</v>
      </c>
      <c r="B208" s="2" t="s">
        <v>298</v>
      </c>
      <c r="C208" s="15">
        <v>33.247199000000002</v>
      </c>
      <c r="D208" s="15">
        <v>36.392307000000002</v>
      </c>
      <c r="E208" s="15">
        <v>39.104652977006538</v>
      </c>
      <c r="F208" s="15">
        <v>41.855793687696391</v>
      </c>
      <c r="G208" s="15">
        <v>41.975507639903384</v>
      </c>
      <c r="H208" s="15">
        <v>44.064159085631168</v>
      </c>
      <c r="I208" s="15">
        <v>44.463922725709232</v>
      </c>
      <c r="J208" s="15">
        <v>46.13151000588612</v>
      </c>
      <c r="K208" s="15">
        <v>46.90490703656674</v>
      </c>
    </row>
    <row r="209" spans="1:11" ht="18.75" x14ac:dyDescent="0.2">
      <c r="A209" s="20" t="s">
        <v>116</v>
      </c>
      <c r="B209" s="2" t="s">
        <v>298</v>
      </c>
      <c r="C209" s="15">
        <v>1.820732</v>
      </c>
      <c r="D209" s="15">
        <v>1.570732</v>
      </c>
      <c r="E209" s="15">
        <v>1.6846920000000001</v>
      </c>
      <c r="F209" s="15">
        <v>1.8061820372400001</v>
      </c>
      <c r="G209" s="15">
        <v>1.8181542707999998</v>
      </c>
      <c r="H209" s="15">
        <v>1.9475093885580177</v>
      </c>
      <c r="I209" s="15">
        <v>1.9734909910794187</v>
      </c>
      <c r="J209" s="15">
        <v>2.0614746711129315</v>
      </c>
      <c r="K209" s="15">
        <v>2.1029419682700756</v>
      </c>
    </row>
    <row r="210" spans="1:11" ht="18.75" x14ac:dyDescent="0.2">
      <c r="A210" s="20" t="s">
        <v>117</v>
      </c>
      <c r="B210" s="2" t="s">
        <v>298</v>
      </c>
      <c r="C210" s="15">
        <v>14.071097</v>
      </c>
      <c r="D210" s="15">
        <v>16.243568</v>
      </c>
      <c r="E210" s="15">
        <v>17.231571714661847</v>
      </c>
      <c r="F210" s="15">
        <v>18.604548660158169</v>
      </c>
      <c r="G210" s="15">
        <v>18.765461342438609</v>
      </c>
      <c r="H210" s="15">
        <v>20.186213067479823</v>
      </c>
      <c r="I210" s="15">
        <v>20.460290378660147</v>
      </c>
      <c r="J210" s="15">
        <v>21.94247210254537</v>
      </c>
      <c r="K210" s="15">
        <v>22.390089909769131</v>
      </c>
    </row>
    <row r="211" spans="1:11" ht="37.5" x14ac:dyDescent="0.2">
      <c r="A211" s="20" t="s">
        <v>118</v>
      </c>
      <c r="B211" s="2" t="s">
        <v>298</v>
      </c>
      <c r="C211" s="15">
        <v>143.56</v>
      </c>
      <c r="D211" s="15">
        <v>148.45999999999998</v>
      </c>
      <c r="E211" s="15">
        <v>159.64646099999999</v>
      </c>
      <c r="F211" s="15">
        <v>170.43377236977</v>
      </c>
      <c r="G211" s="15">
        <v>170.95342160032499</v>
      </c>
      <c r="H211" s="15">
        <v>181.60570614860842</v>
      </c>
      <c r="I211" s="15">
        <v>182.71416223931936</v>
      </c>
      <c r="J211" s="15">
        <v>193.14311666022951</v>
      </c>
      <c r="K211" s="15">
        <v>194.9130732812275</v>
      </c>
    </row>
    <row r="212" spans="1:11" ht="18.75" x14ac:dyDescent="0.2">
      <c r="A212" s="20" t="s">
        <v>119</v>
      </c>
      <c r="B212" s="2" t="s">
        <v>298</v>
      </c>
      <c r="C212" s="15">
        <v>5.7790779999999993</v>
      </c>
      <c r="D212" s="15">
        <v>5.8074599999999998</v>
      </c>
      <c r="E212" s="15">
        <v>6.1425812556155224</v>
      </c>
      <c r="F212" s="15">
        <v>6.678004786745567</v>
      </c>
      <c r="G212" s="15">
        <v>6.8050201361534643</v>
      </c>
      <c r="H212" s="15">
        <v>7.2392860372021977</v>
      </c>
      <c r="I212" s="15">
        <v>7.4977787511410892</v>
      </c>
      <c r="J212" s="15">
        <v>7.7620246622387992</v>
      </c>
      <c r="K212" s="15">
        <v>8.1697477072104707</v>
      </c>
    </row>
    <row r="213" spans="1:11" ht="37.5" x14ac:dyDescent="0.2">
      <c r="A213" s="20" t="s">
        <v>122</v>
      </c>
      <c r="B213" s="2" t="s">
        <v>298</v>
      </c>
      <c r="C213" s="15">
        <v>17.941531000000001</v>
      </c>
      <c r="D213" s="15">
        <v>17.067833</v>
      </c>
      <c r="E213" s="15">
        <v>17.874586476651988</v>
      </c>
      <c r="F213" s="15">
        <v>18.967549975643177</v>
      </c>
      <c r="G213" s="15">
        <v>19.145149372577094</v>
      </c>
      <c r="H213" s="15">
        <v>20.259672699026346</v>
      </c>
      <c r="I213" s="15">
        <v>20.48262077201321</v>
      </c>
      <c r="J213" s="15">
        <v>21.586380228629618</v>
      </c>
      <c r="K213" s="15">
        <v>21.961039018018873</v>
      </c>
    </row>
    <row r="214" spans="1:11" ht="18.75" x14ac:dyDescent="0.2">
      <c r="A214" s="20" t="s">
        <v>124</v>
      </c>
      <c r="B214" s="2" t="s">
        <v>298</v>
      </c>
      <c r="C214" s="15">
        <v>4.7E-2</v>
      </c>
      <c r="D214" s="15">
        <v>4.7E-2</v>
      </c>
      <c r="E214" s="15">
        <v>5.025821648979592E-2</v>
      </c>
      <c r="F214" s="15">
        <v>5.3968709841463319E-2</v>
      </c>
      <c r="G214" s="15">
        <v>5.4186075602103805E-2</v>
      </c>
      <c r="H214" s="15">
        <v>5.7769032192185328E-2</v>
      </c>
      <c r="I214" s="15">
        <v>5.8400595577109117E-2</v>
      </c>
      <c r="J214" s="15">
        <v>6.152806311693082E-2</v>
      </c>
      <c r="K214" s="15">
        <v>6.2644353516746451E-2</v>
      </c>
    </row>
    <row r="215" spans="1:11" ht="18.75" x14ac:dyDescent="0.2">
      <c r="A215" s="22" t="s">
        <v>125</v>
      </c>
      <c r="B215" s="2"/>
      <c r="C215" s="26"/>
      <c r="D215" s="26"/>
      <c r="E215" s="26"/>
      <c r="F215" s="26"/>
      <c r="G215" s="26"/>
      <c r="H215" s="26"/>
      <c r="I215" s="26"/>
      <c r="J215" s="26"/>
      <c r="K215" s="26"/>
    </row>
    <row r="216" spans="1:11" ht="37.5" x14ac:dyDescent="0.2">
      <c r="A216" s="5" t="s">
        <v>126</v>
      </c>
      <c r="B216" s="2" t="s">
        <v>296</v>
      </c>
      <c r="C216" s="15">
        <v>50545</v>
      </c>
      <c r="D216" s="15">
        <v>56836.4</v>
      </c>
      <c r="E216" s="51">
        <v>59395</v>
      </c>
      <c r="F216" s="51">
        <v>62600</v>
      </c>
      <c r="G216" s="16">
        <v>63115</v>
      </c>
      <c r="H216" s="16">
        <v>66580</v>
      </c>
      <c r="I216" s="16">
        <v>67925</v>
      </c>
      <c r="J216" s="16">
        <v>70825</v>
      </c>
      <c r="K216" s="16">
        <v>72965</v>
      </c>
    </row>
    <row r="217" spans="1:11" ht="37.5" x14ac:dyDescent="0.2">
      <c r="A217" s="5" t="s">
        <v>127</v>
      </c>
      <c r="B217" s="2" t="s">
        <v>85</v>
      </c>
      <c r="C217" s="15">
        <v>117.2</v>
      </c>
      <c r="D217" s="15">
        <v>107.8</v>
      </c>
      <c r="E217" s="50">
        <v>100</v>
      </c>
      <c r="F217" s="80">
        <v>100</v>
      </c>
      <c r="G217" s="80">
        <v>101.2</v>
      </c>
      <c r="H217" s="80">
        <v>101</v>
      </c>
      <c r="I217" s="80">
        <v>102.3</v>
      </c>
      <c r="J217" s="80">
        <v>101.5</v>
      </c>
      <c r="K217" s="50">
        <v>102.5</v>
      </c>
    </row>
    <row r="218" spans="1:11" ht="56.25" x14ac:dyDescent="0.2">
      <c r="A218" s="4" t="s">
        <v>128</v>
      </c>
      <c r="B218" s="2" t="s">
        <v>132</v>
      </c>
      <c r="C218" s="15">
        <v>35187.1</v>
      </c>
      <c r="D218" s="15">
        <v>39683.300000000003</v>
      </c>
      <c r="E218" s="51">
        <v>41675</v>
      </c>
      <c r="F218" s="51">
        <v>44145.1</v>
      </c>
      <c r="G218" s="16">
        <v>44415.5</v>
      </c>
      <c r="H218" s="16">
        <v>47135</v>
      </c>
      <c r="I218" s="16">
        <v>47895</v>
      </c>
      <c r="J218" s="16">
        <v>50285</v>
      </c>
      <c r="K218" s="16">
        <v>51600</v>
      </c>
    </row>
    <row r="219" spans="1:11" ht="37.5" x14ac:dyDescent="0.2">
      <c r="A219" s="4" t="s">
        <v>129</v>
      </c>
      <c r="B219" s="2" t="s">
        <v>85</v>
      </c>
      <c r="C219" s="15">
        <v>121.5</v>
      </c>
      <c r="D219" s="15">
        <v>108.1</v>
      </c>
      <c r="E219" s="50">
        <f>E218/D218/1.045*100</f>
        <v>100.4966390776967</v>
      </c>
      <c r="F219" s="80">
        <f>F218/E218/1.051*100</f>
        <v>100.78692158808961</v>
      </c>
      <c r="G219" s="80">
        <v>101.5</v>
      </c>
      <c r="H219" s="80">
        <f>H218/F218/1.053*100</f>
        <v>101.39875795029671</v>
      </c>
      <c r="I219" s="80">
        <f>I218/G218/1.052*100</f>
        <v>102.5037803017504</v>
      </c>
      <c r="J219" s="80">
        <f>J218/H218/1.048*100</f>
        <v>101.79669084333855</v>
      </c>
      <c r="K219" s="80">
        <f>K218/I218/1.048*100</f>
        <v>102.80121353246486</v>
      </c>
    </row>
    <row r="220" spans="1:11" ht="57" customHeight="1" x14ac:dyDescent="0.2">
      <c r="A220" s="9" t="s">
        <v>130</v>
      </c>
      <c r="B220" s="2"/>
      <c r="C220" s="26"/>
      <c r="D220" s="26"/>
      <c r="E220" s="26"/>
      <c r="F220" s="26"/>
      <c r="G220" s="26"/>
      <c r="H220" s="26"/>
      <c r="I220" s="26"/>
      <c r="J220" s="26"/>
      <c r="K220" s="26"/>
    </row>
    <row r="221" spans="1:11" ht="18.75" x14ac:dyDescent="0.2">
      <c r="A221" s="5" t="s">
        <v>131</v>
      </c>
      <c r="B221" s="2" t="s">
        <v>132</v>
      </c>
      <c r="C221" s="44">
        <v>14037</v>
      </c>
      <c r="D221" s="44">
        <v>16467.599999999999</v>
      </c>
      <c r="E221" s="52">
        <v>16912.599999999999</v>
      </c>
      <c r="F221" s="52">
        <v>17857.7</v>
      </c>
      <c r="G221" s="53">
        <v>17940.7</v>
      </c>
      <c r="H221" s="53">
        <v>18887.2</v>
      </c>
      <c r="I221" s="53">
        <v>19345</v>
      </c>
      <c r="J221" s="53">
        <v>20095.599999999999</v>
      </c>
      <c r="K221" s="53">
        <v>20621</v>
      </c>
    </row>
    <row r="222" spans="1:11" ht="18.75" x14ac:dyDescent="0.2">
      <c r="A222" s="5" t="s">
        <v>133</v>
      </c>
      <c r="B222" s="2" t="s">
        <v>132</v>
      </c>
      <c r="C222" s="44">
        <v>21150.1</v>
      </c>
      <c r="D222" s="44">
        <v>23215.7</v>
      </c>
      <c r="E222" s="52">
        <v>24762.400000000001</v>
      </c>
      <c r="F222" s="52">
        <v>26287.4</v>
      </c>
      <c r="G222" s="53">
        <v>26474.799999999999</v>
      </c>
      <c r="H222" s="53">
        <v>28247.8</v>
      </c>
      <c r="I222" s="53">
        <v>28550</v>
      </c>
      <c r="J222" s="53">
        <v>30189.4</v>
      </c>
      <c r="K222" s="53">
        <v>30979</v>
      </c>
    </row>
    <row r="223" spans="1:11" ht="18.75" x14ac:dyDescent="0.2">
      <c r="A223" s="4" t="s">
        <v>134</v>
      </c>
      <c r="B223" s="2" t="s">
        <v>132</v>
      </c>
      <c r="C223" s="15">
        <v>5156.1000000000004</v>
      </c>
      <c r="D223" s="15">
        <v>7158.4</v>
      </c>
      <c r="E223" s="52">
        <v>8078</v>
      </c>
      <c r="F223" s="52">
        <v>8789.2000000000007</v>
      </c>
      <c r="G223" s="53">
        <v>8810.7999999999993</v>
      </c>
      <c r="H223" s="53">
        <v>9710.5</v>
      </c>
      <c r="I223" s="53">
        <v>9748.2999999999993</v>
      </c>
      <c r="J223" s="53">
        <v>10158.700000000001</v>
      </c>
      <c r="K223" s="53">
        <v>10327.200000000001</v>
      </c>
    </row>
    <row r="224" spans="1:11" ht="18.75" x14ac:dyDescent="0.2">
      <c r="A224" s="4" t="s">
        <v>135</v>
      </c>
      <c r="B224" s="2" t="s">
        <v>132</v>
      </c>
      <c r="C224" s="15"/>
      <c r="D224" s="15"/>
      <c r="E224" s="15"/>
      <c r="F224" s="52"/>
      <c r="G224" s="53"/>
      <c r="H224" s="53"/>
      <c r="I224" s="53"/>
      <c r="J224" s="53"/>
      <c r="K224" s="53"/>
    </row>
    <row r="225" spans="1:11" ht="18.75" x14ac:dyDescent="0.2">
      <c r="A225" s="4" t="s">
        <v>136</v>
      </c>
      <c r="B225" s="2" t="s">
        <v>132</v>
      </c>
      <c r="C225" s="15">
        <v>2960.9</v>
      </c>
      <c r="D225" s="15">
        <v>1463.6</v>
      </c>
      <c r="E225" s="52">
        <v>1745.4</v>
      </c>
      <c r="F225" s="52">
        <v>1784.8</v>
      </c>
      <c r="G225" s="53">
        <v>1800.7</v>
      </c>
      <c r="H225" s="53">
        <v>1953.5</v>
      </c>
      <c r="I225" s="53">
        <v>2000.2</v>
      </c>
      <c r="J225" s="53">
        <v>2537.6999999999998</v>
      </c>
      <c r="K225" s="53">
        <v>2793.4</v>
      </c>
    </row>
    <row r="226" spans="1:11" ht="18.75" x14ac:dyDescent="0.2">
      <c r="A226" s="4" t="s">
        <v>137</v>
      </c>
      <c r="B226" s="2" t="s">
        <v>132</v>
      </c>
      <c r="C226" s="15">
        <v>6731.4</v>
      </c>
      <c r="D226" s="15">
        <v>8340.6</v>
      </c>
      <c r="E226" s="52">
        <v>8675.4</v>
      </c>
      <c r="F226" s="52">
        <v>9291.9</v>
      </c>
      <c r="G226" s="16">
        <v>9343</v>
      </c>
      <c r="H226" s="53">
        <v>9965.9</v>
      </c>
      <c r="I226" s="53">
        <v>10101.1</v>
      </c>
      <c r="J226" s="53">
        <v>10884.9</v>
      </c>
      <c r="K226" s="53">
        <v>11131.5</v>
      </c>
    </row>
    <row r="227" spans="1:11" ht="18.75" x14ac:dyDescent="0.2">
      <c r="A227" s="4" t="s">
        <v>43</v>
      </c>
      <c r="B227" s="2"/>
      <c r="C227" s="15"/>
      <c r="D227" s="15"/>
      <c r="E227" s="52"/>
      <c r="F227" s="52"/>
      <c r="G227" s="53"/>
      <c r="H227" s="53"/>
      <c r="I227" s="53"/>
      <c r="J227" s="53"/>
      <c r="K227" s="53"/>
    </row>
    <row r="228" spans="1:11" ht="18.75" x14ac:dyDescent="0.2">
      <c r="A228" s="5" t="s">
        <v>138</v>
      </c>
      <c r="B228" s="2" t="s">
        <v>132</v>
      </c>
      <c r="C228" s="15">
        <v>3710.6</v>
      </c>
      <c r="D228" s="15">
        <v>5787.5</v>
      </c>
      <c r="E228" s="52">
        <v>5979</v>
      </c>
      <c r="F228" s="51">
        <v>6259.4</v>
      </c>
      <c r="G228" s="53">
        <v>6270.8</v>
      </c>
      <c r="H228" s="53">
        <v>6569.9</v>
      </c>
      <c r="I228" s="53">
        <v>6600.6</v>
      </c>
      <c r="J228" s="53">
        <v>6813.8</v>
      </c>
      <c r="K228" s="53">
        <v>6943</v>
      </c>
    </row>
    <row r="229" spans="1:11" ht="18.75" x14ac:dyDescent="0.2">
      <c r="A229" s="5" t="s">
        <v>139</v>
      </c>
      <c r="B229" s="2" t="s">
        <v>132</v>
      </c>
      <c r="C229" s="44">
        <v>2306.6999999999998</v>
      </c>
      <c r="D229" s="44">
        <v>1971.1</v>
      </c>
      <c r="E229" s="52">
        <v>2000.3</v>
      </c>
      <c r="F229" s="52">
        <v>2126.3000000000002</v>
      </c>
      <c r="G229" s="53">
        <v>2151.6999999999998</v>
      </c>
      <c r="H229" s="53">
        <v>2345.4</v>
      </c>
      <c r="I229" s="53">
        <v>2400.1999999999998</v>
      </c>
      <c r="J229" s="53">
        <v>2844.6</v>
      </c>
      <c r="K229" s="53">
        <v>2918.4</v>
      </c>
    </row>
    <row r="230" spans="1:11" ht="18.75" x14ac:dyDescent="0.2">
      <c r="A230" s="5" t="s">
        <v>140</v>
      </c>
      <c r="B230" s="2" t="s">
        <v>132</v>
      </c>
      <c r="C230" s="44">
        <v>714.1</v>
      </c>
      <c r="D230" s="44">
        <v>582</v>
      </c>
      <c r="E230" s="52">
        <v>696.1</v>
      </c>
      <c r="F230" s="51">
        <v>906.2</v>
      </c>
      <c r="G230" s="16">
        <v>920.5</v>
      </c>
      <c r="H230" s="16">
        <v>1050.5999999999999</v>
      </c>
      <c r="I230" s="16">
        <v>1100.3</v>
      </c>
      <c r="J230" s="16">
        <v>1226.5</v>
      </c>
      <c r="K230" s="16">
        <v>1270.0999999999999</v>
      </c>
    </row>
    <row r="231" spans="1:11" ht="18.75" x14ac:dyDescent="0.2">
      <c r="A231" s="4" t="s">
        <v>141</v>
      </c>
      <c r="B231" s="2" t="s">
        <v>132</v>
      </c>
      <c r="C231" s="15">
        <v>6301.7</v>
      </c>
      <c r="D231" s="15">
        <v>6253.1</v>
      </c>
      <c r="E231" s="52">
        <v>6263.6</v>
      </c>
      <c r="F231" s="52">
        <v>6421.5</v>
      </c>
      <c r="G231" s="53">
        <v>6520.3</v>
      </c>
      <c r="H231" s="53">
        <v>6617.9</v>
      </c>
      <c r="I231" s="53">
        <v>6700.4</v>
      </c>
      <c r="J231" s="53">
        <v>6608.1</v>
      </c>
      <c r="K231" s="53">
        <v>6726.9</v>
      </c>
    </row>
    <row r="232" spans="1:11" ht="18.75" x14ac:dyDescent="0.2">
      <c r="A232" s="21" t="s">
        <v>142</v>
      </c>
      <c r="B232" s="2" t="s">
        <v>132</v>
      </c>
      <c r="C232" s="15">
        <v>24619.638600000002</v>
      </c>
      <c r="D232" s="15">
        <v>26362.620999999999</v>
      </c>
      <c r="E232" s="15">
        <v>30350.66619</v>
      </c>
      <c r="F232" s="15">
        <v>25203.451199999996</v>
      </c>
      <c r="G232" s="15">
        <v>26991.758800000003</v>
      </c>
      <c r="H232" s="15">
        <v>26055.307400000002</v>
      </c>
      <c r="I232" s="15">
        <v>29577.901600000001</v>
      </c>
      <c r="J232" s="15">
        <v>27460.881100000002</v>
      </c>
      <c r="K232" s="15">
        <v>31336.569899999995</v>
      </c>
    </row>
    <row r="233" spans="1:11" ht="18.75" x14ac:dyDescent="0.2">
      <c r="A233" s="21" t="s">
        <v>143</v>
      </c>
      <c r="B233" s="7" t="s">
        <v>89</v>
      </c>
      <c r="C233" s="15">
        <v>6.61</v>
      </c>
      <c r="D233" s="15">
        <v>6.69</v>
      </c>
      <c r="E233" s="15">
        <v>7.22</v>
      </c>
      <c r="F233" s="15">
        <v>5.72</v>
      </c>
      <c r="G233" s="15">
        <v>5.86</v>
      </c>
      <c r="H233" s="15">
        <v>5.43</v>
      </c>
      <c r="I233" s="15">
        <v>5.88</v>
      </c>
      <c r="J233" s="15">
        <v>5.25</v>
      </c>
      <c r="K233" s="15">
        <v>5.7</v>
      </c>
    </row>
    <row r="234" spans="1:11" ht="41.25" customHeight="1" x14ac:dyDescent="0.2">
      <c r="A234" s="1" t="s">
        <v>144</v>
      </c>
      <c r="B234" s="2" t="s">
        <v>132</v>
      </c>
      <c r="C234" s="15">
        <v>3431</v>
      </c>
      <c r="D234" s="15">
        <v>5375</v>
      </c>
      <c r="E234" s="15">
        <v>2323</v>
      </c>
      <c r="F234" s="15">
        <v>2485</v>
      </c>
      <c r="G234" s="15">
        <v>2488</v>
      </c>
      <c r="H234" s="15">
        <v>2670</v>
      </c>
      <c r="I234" s="15">
        <v>2675</v>
      </c>
      <c r="J234" s="15">
        <v>2897</v>
      </c>
      <c r="K234" s="15">
        <v>2900</v>
      </c>
    </row>
    <row r="235" spans="1:11" ht="18.75" x14ac:dyDescent="0.2">
      <c r="A235" s="4" t="s">
        <v>145</v>
      </c>
      <c r="B235" s="2"/>
      <c r="C235" s="15"/>
      <c r="D235" s="15"/>
      <c r="E235" s="15"/>
      <c r="F235" s="15"/>
      <c r="G235" s="15"/>
      <c r="H235" s="15"/>
      <c r="I235" s="15"/>
      <c r="J235" s="15"/>
      <c r="K235" s="15"/>
    </row>
    <row r="236" spans="1:11" ht="18.75" x14ac:dyDescent="0.2">
      <c r="A236" s="4" t="s">
        <v>146</v>
      </c>
      <c r="B236" s="2" t="s">
        <v>132</v>
      </c>
      <c r="C236" s="15">
        <v>2339</v>
      </c>
      <c r="D236" s="15">
        <v>3095</v>
      </c>
      <c r="E236" s="15">
        <v>1884</v>
      </c>
      <c r="F236" s="15">
        <v>2010</v>
      </c>
      <c r="G236" s="15">
        <v>2012</v>
      </c>
      <c r="H236" s="15">
        <v>2150</v>
      </c>
      <c r="I236" s="15">
        <v>2152</v>
      </c>
      <c r="J236" s="15">
        <v>2260</v>
      </c>
      <c r="K236" s="15">
        <v>2263</v>
      </c>
    </row>
    <row r="237" spans="1:11" ht="18.75" x14ac:dyDescent="0.2">
      <c r="A237" s="4" t="s">
        <v>147</v>
      </c>
      <c r="B237" s="2" t="s">
        <v>132</v>
      </c>
      <c r="C237" s="15">
        <v>410</v>
      </c>
      <c r="D237" s="15">
        <v>274</v>
      </c>
      <c r="E237" s="15">
        <v>140</v>
      </c>
      <c r="F237" s="15">
        <v>149</v>
      </c>
      <c r="G237" s="15">
        <v>150</v>
      </c>
      <c r="H237" s="15">
        <v>159</v>
      </c>
      <c r="I237" s="15">
        <v>160</v>
      </c>
      <c r="J237" s="15">
        <v>172</v>
      </c>
      <c r="K237" s="15">
        <v>174</v>
      </c>
    </row>
    <row r="238" spans="1:11" ht="18.75" x14ac:dyDescent="0.2">
      <c r="A238" s="36" t="s">
        <v>299</v>
      </c>
      <c r="B238" s="13"/>
      <c r="C238" s="15"/>
      <c r="D238" s="15"/>
      <c r="E238" s="15"/>
      <c r="F238" s="15"/>
      <c r="G238" s="15"/>
      <c r="H238" s="15"/>
      <c r="I238" s="15"/>
      <c r="J238" s="15"/>
      <c r="K238" s="15"/>
    </row>
    <row r="239" spans="1:11" ht="20.25" customHeight="1" x14ac:dyDescent="0.2">
      <c r="A239" s="37" t="s">
        <v>300</v>
      </c>
      <c r="B239" s="2" t="s">
        <v>132</v>
      </c>
      <c r="C239" s="15">
        <v>23778.971000000001</v>
      </c>
      <c r="D239" s="15">
        <v>21591.308700000001</v>
      </c>
      <c r="E239" s="15">
        <v>21562.991099999999</v>
      </c>
      <c r="F239" s="15">
        <v>22456.54</v>
      </c>
      <c r="G239" s="15">
        <v>22968.688300000002</v>
      </c>
      <c r="H239" s="15">
        <v>23481.683400000002</v>
      </c>
      <c r="I239" s="15">
        <v>24039.9058</v>
      </c>
      <c r="J239" s="15">
        <v>24535.474399999999</v>
      </c>
      <c r="K239" s="15">
        <v>25068.999199999998</v>
      </c>
    </row>
    <row r="240" spans="1:11" ht="18.75" x14ac:dyDescent="0.2">
      <c r="A240" s="22" t="s">
        <v>148</v>
      </c>
      <c r="B240" s="2"/>
      <c r="C240" s="15"/>
      <c r="D240" s="15"/>
      <c r="E240" s="15"/>
      <c r="F240" s="15"/>
      <c r="G240" s="15"/>
      <c r="H240" s="15"/>
      <c r="I240" s="15"/>
      <c r="J240" s="15"/>
      <c r="K240" s="15"/>
    </row>
    <row r="241" spans="1:11" ht="18.75" x14ac:dyDescent="0.2">
      <c r="A241" s="20" t="s">
        <v>149</v>
      </c>
      <c r="B241" s="2" t="s">
        <v>132</v>
      </c>
      <c r="C241" s="15">
        <v>265746.2</v>
      </c>
      <c r="D241" s="15">
        <v>284228.2</v>
      </c>
      <c r="E241" s="15">
        <v>306441</v>
      </c>
      <c r="F241" s="15">
        <v>329050</v>
      </c>
      <c r="G241" s="15">
        <v>331649</v>
      </c>
      <c r="H241" s="15">
        <v>356849</v>
      </c>
      <c r="I241" s="15">
        <v>362472</v>
      </c>
      <c r="J241" s="15">
        <v>387770</v>
      </c>
      <c r="K241" s="15">
        <v>396557</v>
      </c>
    </row>
    <row r="242" spans="1:11" ht="18.75" x14ac:dyDescent="0.2">
      <c r="A242" s="21" t="s">
        <v>198</v>
      </c>
      <c r="B242" s="2" t="s">
        <v>209</v>
      </c>
      <c r="C242" s="15">
        <v>106.1</v>
      </c>
      <c r="D242" s="15">
        <v>99.5</v>
      </c>
      <c r="E242" s="15">
        <v>100.2</v>
      </c>
      <c r="F242" s="15">
        <v>101.3</v>
      </c>
      <c r="G242" s="15">
        <v>102.1</v>
      </c>
      <c r="H242" s="15">
        <v>102.6</v>
      </c>
      <c r="I242" s="15">
        <v>103.4</v>
      </c>
      <c r="J242" s="15">
        <v>103</v>
      </c>
      <c r="K242" s="15">
        <v>103.7</v>
      </c>
    </row>
    <row r="243" spans="1:11" ht="18.75" x14ac:dyDescent="0.2">
      <c r="A243" s="21" t="s">
        <v>150</v>
      </c>
      <c r="B243" s="2" t="s">
        <v>302</v>
      </c>
      <c r="C243" s="44">
        <v>16732.599999999999</v>
      </c>
      <c r="D243" s="44">
        <v>18011.900000000001</v>
      </c>
      <c r="E243" s="44">
        <v>19536</v>
      </c>
      <c r="F243" s="44">
        <v>21113</v>
      </c>
      <c r="G243" s="44">
        <v>21261</v>
      </c>
      <c r="H243" s="44">
        <v>23048</v>
      </c>
      <c r="I243" s="44">
        <v>23358</v>
      </c>
      <c r="J243" s="44">
        <v>25198</v>
      </c>
      <c r="K243" s="44">
        <v>25687</v>
      </c>
    </row>
    <row r="244" spans="1:11" ht="18.75" x14ac:dyDescent="0.2">
      <c r="A244" s="21" t="s">
        <v>151</v>
      </c>
      <c r="B244" s="2" t="s">
        <v>302</v>
      </c>
      <c r="C244" s="15">
        <v>8917.1</v>
      </c>
      <c r="D244" s="15">
        <v>9762</v>
      </c>
      <c r="E244" s="15">
        <v>10602</v>
      </c>
      <c r="F244" s="15">
        <v>11000</v>
      </c>
      <c r="G244" s="15">
        <v>11000</v>
      </c>
      <c r="H244" s="15">
        <v>12266</v>
      </c>
      <c r="I244" s="15">
        <v>12266</v>
      </c>
      <c r="J244" s="15">
        <v>13189</v>
      </c>
      <c r="K244" s="15">
        <v>13189</v>
      </c>
    </row>
    <row r="245" spans="1:11" ht="18.75" x14ac:dyDescent="0.2">
      <c r="A245" s="21" t="s">
        <v>152</v>
      </c>
      <c r="B245" s="2" t="s">
        <v>209</v>
      </c>
      <c r="C245" s="15">
        <v>103</v>
      </c>
      <c r="D245" s="15">
        <v>102.4</v>
      </c>
      <c r="E245" s="15">
        <v>101.2</v>
      </c>
      <c r="F245" s="15">
        <v>97.9</v>
      </c>
      <c r="G245" s="15">
        <v>97.9</v>
      </c>
      <c r="H245" s="15">
        <v>105.49582867463661</v>
      </c>
      <c r="I245" s="15">
        <v>105.49582867463661</v>
      </c>
      <c r="J245" s="15">
        <v>101.9</v>
      </c>
      <c r="K245" s="15">
        <v>101.9</v>
      </c>
    </row>
    <row r="246" spans="1:11" ht="18.75" x14ac:dyDescent="0.2">
      <c r="A246" s="5" t="s">
        <v>153</v>
      </c>
      <c r="B246" s="2" t="s">
        <v>303</v>
      </c>
      <c r="C246" s="15">
        <v>5916.5</v>
      </c>
      <c r="D246" s="15">
        <v>6821.5</v>
      </c>
      <c r="E246" s="15">
        <v>7326</v>
      </c>
      <c r="F246" s="15">
        <v>7766</v>
      </c>
      <c r="G246" s="15">
        <v>7766</v>
      </c>
      <c r="H246" s="15">
        <v>8209</v>
      </c>
      <c r="I246" s="15">
        <v>8209</v>
      </c>
      <c r="J246" s="15">
        <v>8660</v>
      </c>
      <c r="K246" s="15">
        <v>8660</v>
      </c>
    </row>
    <row r="247" spans="1:11" ht="37.5" x14ac:dyDescent="0.2">
      <c r="A247" s="5" t="s">
        <v>154</v>
      </c>
      <c r="B247" s="2" t="s">
        <v>155</v>
      </c>
      <c r="C247" s="15">
        <v>12.6</v>
      </c>
      <c r="D247" s="15">
        <v>13.4</v>
      </c>
      <c r="E247" s="15">
        <v>13.4</v>
      </c>
      <c r="F247" s="15">
        <v>12.6</v>
      </c>
      <c r="G247" s="15">
        <v>12.5</v>
      </c>
      <c r="H247" s="15">
        <v>12.3</v>
      </c>
      <c r="I247" s="15">
        <v>12.2</v>
      </c>
      <c r="J247" s="15">
        <v>12</v>
      </c>
      <c r="K247" s="15">
        <v>11.9</v>
      </c>
    </row>
    <row r="248" spans="1:11" ht="18.75" x14ac:dyDescent="0.2">
      <c r="A248" s="20" t="s">
        <v>156</v>
      </c>
      <c r="B248" s="2" t="s">
        <v>132</v>
      </c>
      <c r="C248" s="15">
        <v>247435.2</v>
      </c>
      <c r="D248" s="15">
        <v>274881.3</v>
      </c>
      <c r="E248" s="15">
        <v>298401</v>
      </c>
      <c r="F248" s="15">
        <v>323795</v>
      </c>
      <c r="G248" s="15">
        <v>325820</v>
      </c>
      <c r="H248" s="15">
        <v>352604</v>
      </c>
      <c r="I248" s="15">
        <v>356169</v>
      </c>
      <c r="J248" s="15">
        <v>384415</v>
      </c>
      <c r="K248" s="15">
        <v>389680</v>
      </c>
    </row>
    <row r="249" spans="1:11" ht="18.75" x14ac:dyDescent="0.2">
      <c r="A249" s="21" t="s">
        <v>301</v>
      </c>
      <c r="B249" s="2" t="s">
        <v>132</v>
      </c>
      <c r="C249" s="15">
        <v>18311</v>
      </c>
      <c r="D249" s="15">
        <v>9346.9</v>
      </c>
      <c r="E249" s="15">
        <v>8040</v>
      </c>
      <c r="F249" s="15">
        <v>5255</v>
      </c>
      <c r="G249" s="15">
        <v>5829</v>
      </c>
      <c r="H249" s="15">
        <v>4245</v>
      </c>
      <c r="I249" s="15">
        <v>6303</v>
      </c>
      <c r="J249" s="15">
        <v>3355</v>
      </c>
      <c r="K249" s="15">
        <v>6877</v>
      </c>
    </row>
    <row r="250" spans="1:11" ht="18.75" x14ac:dyDescent="0.2">
      <c r="A250" s="22" t="s">
        <v>158</v>
      </c>
      <c r="B250" s="2"/>
      <c r="C250" s="15"/>
      <c r="D250" s="15"/>
      <c r="E250" s="15"/>
      <c r="F250" s="15"/>
      <c r="G250" s="15"/>
      <c r="H250" s="15"/>
      <c r="I250" s="15"/>
      <c r="J250" s="15"/>
      <c r="K250" s="15"/>
    </row>
    <row r="251" spans="1:11" ht="18.75" x14ac:dyDescent="0.2">
      <c r="A251" s="21" t="s">
        <v>203</v>
      </c>
      <c r="B251" s="2" t="s">
        <v>200</v>
      </c>
      <c r="C251" s="15">
        <v>687.7</v>
      </c>
      <c r="D251" s="15">
        <v>677.9</v>
      </c>
      <c r="E251" s="15">
        <v>673.7</v>
      </c>
      <c r="F251" s="15">
        <v>671.5</v>
      </c>
      <c r="G251" s="15">
        <v>672.4</v>
      </c>
      <c r="H251" s="15">
        <v>670.2</v>
      </c>
      <c r="I251" s="15">
        <v>671.3</v>
      </c>
      <c r="J251" s="15">
        <v>668.9</v>
      </c>
      <c r="K251" s="15">
        <v>670.2</v>
      </c>
    </row>
    <row r="252" spans="1:11" ht="18.75" x14ac:dyDescent="0.2">
      <c r="A252" s="21" t="s">
        <v>159</v>
      </c>
      <c r="B252" s="2" t="s">
        <v>200</v>
      </c>
      <c r="C252" s="15">
        <v>642</v>
      </c>
      <c r="D252" s="44">
        <v>635.1</v>
      </c>
      <c r="E252" s="15">
        <v>630.79999999999995</v>
      </c>
      <c r="F252" s="15">
        <v>625.4</v>
      </c>
      <c r="G252" s="15">
        <v>627.1</v>
      </c>
      <c r="H252" s="15">
        <v>621.29999999999995</v>
      </c>
      <c r="I252" s="15">
        <v>623.5</v>
      </c>
      <c r="J252" s="15">
        <v>618.1</v>
      </c>
      <c r="K252" s="15">
        <v>620.29999999999995</v>
      </c>
    </row>
    <row r="253" spans="1:11" ht="22.5" hidden="1" customHeight="1" x14ac:dyDescent="0.2">
      <c r="A253" s="17" t="s">
        <v>267</v>
      </c>
      <c r="B253" s="7"/>
      <c r="C253" s="39"/>
      <c r="D253" s="40"/>
      <c r="E253" s="39">
        <v>21100</v>
      </c>
      <c r="F253" s="39" t="e">
        <f>#REF!*F254/100</f>
        <v>#REF!</v>
      </c>
      <c r="G253" s="39" t="e">
        <f>#REF!*G254/100</f>
        <v>#REF!</v>
      </c>
      <c r="H253" s="39" t="e">
        <f>F253*H254/100</f>
        <v>#REF!</v>
      </c>
      <c r="I253" s="39" t="e">
        <f>G253*I254/100</f>
        <v>#REF!</v>
      </c>
      <c r="J253" s="39" t="e">
        <f>H253*J254/100</f>
        <v>#REF!</v>
      </c>
      <c r="K253" s="39" t="e">
        <f>I253*K254/100</f>
        <v>#REF!</v>
      </c>
    </row>
    <row r="254" spans="1:11" ht="22.5" hidden="1" customHeight="1" x14ac:dyDescent="0.2">
      <c r="A254" s="17" t="s">
        <v>268</v>
      </c>
      <c r="B254" s="7"/>
      <c r="C254" s="39"/>
      <c r="D254" s="40"/>
      <c r="E254" s="39" t="e">
        <f>E253/#REF!*100</f>
        <v>#REF!</v>
      </c>
      <c r="F254" s="39">
        <v>107.1</v>
      </c>
      <c r="G254" s="39">
        <v>108.3</v>
      </c>
      <c r="H254" s="39">
        <v>107.7</v>
      </c>
      <c r="I254" s="39">
        <v>108.9</v>
      </c>
      <c r="J254" s="39">
        <v>108.5</v>
      </c>
      <c r="K254" s="39">
        <v>109.4</v>
      </c>
    </row>
    <row r="255" spans="1:11" ht="22.5" hidden="1" customHeight="1" x14ac:dyDescent="0.2">
      <c r="A255" s="17" t="s">
        <v>264</v>
      </c>
      <c r="B255" s="7"/>
      <c r="C255" s="39"/>
      <c r="D255" s="40"/>
      <c r="E255" s="39"/>
      <c r="F255" s="39"/>
      <c r="G255" s="39"/>
      <c r="H255" s="39"/>
      <c r="I255" s="39"/>
      <c r="J255" s="39"/>
      <c r="K255" s="39"/>
    </row>
    <row r="256" spans="1:11" ht="22.5" hidden="1" customHeight="1" x14ac:dyDescent="0.2">
      <c r="A256" s="17" t="s">
        <v>265</v>
      </c>
      <c r="B256" s="7"/>
      <c r="C256" s="39">
        <v>26629</v>
      </c>
      <c r="D256" s="40">
        <v>29960</v>
      </c>
      <c r="E256" s="39">
        <v>32416</v>
      </c>
      <c r="F256" s="39">
        <v>34730</v>
      </c>
      <c r="G256" s="39">
        <v>35135</v>
      </c>
      <c r="H256" s="39">
        <v>37420</v>
      </c>
      <c r="I256" s="39">
        <v>38272</v>
      </c>
      <c r="J256" s="39">
        <v>40604</v>
      </c>
      <c r="K256" s="39">
        <v>41895</v>
      </c>
    </row>
    <row r="257" spans="1:11" ht="22.5" hidden="1" customHeight="1" x14ac:dyDescent="0.2">
      <c r="A257" s="17" t="s">
        <v>266</v>
      </c>
      <c r="B257" s="7"/>
      <c r="C257" s="39"/>
      <c r="D257" s="40">
        <f>D256/C256*100</f>
        <v>112.50891884787262</v>
      </c>
      <c r="E257" s="39">
        <f>E256/D256*100</f>
        <v>108.19759679572765</v>
      </c>
      <c r="F257" s="39">
        <f>F256/E256*100</f>
        <v>107.13845014807501</v>
      </c>
      <c r="G257" s="39">
        <f>G256/E256*100</f>
        <v>108.38783316880554</v>
      </c>
      <c r="H257" s="39">
        <f>H256/F256*100</f>
        <v>107.74546501583646</v>
      </c>
      <c r="I257" s="39">
        <f>I256/G256*100</f>
        <v>108.92841895545753</v>
      </c>
      <c r="J257" s="39">
        <f>J256/H256*100</f>
        <v>108.50881881346875</v>
      </c>
      <c r="K257" s="39">
        <f>K256/I256*100</f>
        <v>109.46645066889633</v>
      </c>
    </row>
    <row r="258" spans="1:11" ht="37.5" x14ac:dyDescent="0.2">
      <c r="A258" s="22" t="s">
        <v>160</v>
      </c>
      <c r="B258" s="2" t="s">
        <v>157</v>
      </c>
      <c r="C258" s="15"/>
      <c r="D258" s="44"/>
      <c r="E258" s="15"/>
      <c r="F258" s="15"/>
      <c r="G258" s="15"/>
      <c r="H258" s="15"/>
      <c r="I258" s="15"/>
      <c r="J258" s="15"/>
      <c r="K258" s="15"/>
    </row>
    <row r="259" spans="1:11" ht="37.5" x14ac:dyDescent="0.2">
      <c r="A259" s="20" t="s">
        <v>161</v>
      </c>
      <c r="B259" s="2" t="s">
        <v>200</v>
      </c>
      <c r="C259" s="15">
        <v>192.6</v>
      </c>
      <c r="D259" s="44">
        <v>185.7</v>
      </c>
      <c r="E259" s="15">
        <v>179</v>
      </c>
      <c r="F259" s="15">
        <v>175</v>
      </c>
      <c r="G259" s="15">
        <v>175.3</v>
      </c>
      <c r="H259" s="15">
        <v>166</v>
      </c>
      <c r="I259" s="15">
        <v>167</v>
      </c>
      <c r="J259" s="15">
        <v>163</v>
      </c>
      <c r="K259" s="15">
        <v>164</v>
      </c>
    </row>
    <row r="260" spans="1:11" ht="18.75" x14ac:dyDescent="0.2">
      <c r="A260" s="21" t="s">
        <v>162</v>
      </c>
      <c r="B260" s="2" t="s">
        <v>200</v>
      </c>
      <c r="C260" s="15">
        <v>3.1</v>
      </c>
      <c r="D260" s="44">
        <v>2.8</v>
      </c>
      <c r="E260" s="15">
        <v>2.8</v>
      </c>
      <c r="F260" s="15">
        <v>2.6</v>
      </c>
      <c r="G260" s="15">
        <v>2.7</v>
      </c>
      <c r="H260" s="15">
        <v>2.5</v>
      </c>
      <c r="I260" s="15">
        <v>2.5</v>
      </c>
      <c r="J260" s="15">
        <v>2.4</v>
      </c>
      <c r="K260" s="15">
        <v>2.4</v>
      </c>
    </row>
    <row r="261" spans="1:11" ht="18.75" x14ac:dyDescent="0.2">
      <c r="A261" s="21" t="s">
        <v>163</v>
      </c>
      <c r="B261" s="2" t="s">
        <v>200</v>
      </c>
      <c r="C261" s="15">
        <v>35.9</v>
      </c>
      <c r="D261" s="44">
        <v>29.7</v>
      </c>
      <c r="E261" s="15">
        <v>26</v>
      </c>
      <c r="F261" s="15">
        <v>24</v>
      </c>
      <c r="G261" s="15">
        <v>24.2</v>
      </c>
      <c r="H261" s="15">
        <v>23.8</v>
      </c>
      <c r="I261" s="15">
        <v>23.9</v>
      </c>
      <c r="J261" s="15">
        <v>23.1</v>
      </c>
      <c r="K261" s="15">
        <v>23.2</v>
      </c>
    </row>
    <row r="262" spans="1:11" ht="18.75" x14ac:dyDescent="0.2">
      <c r="A262" s="21" t="s">
        <v>164</v>
      </c>
      <c r="B262" s="2" t="s">
        <v>200</v>
      </c>
      <c r="C262" s="15">
        <v>10.9</v>
      </c>
      <c r="D262" s="44">
        <v>11.3</v>
      </c>
      <c r="E262" s="15">
        <v>12</v>
      </c>
      <c r="F262" s="15">
        <v>12.3</v>
      </c>
      <c r="G262" s="15">
        <v>12.5</v>
      </c>
      <c r="H262" s="15">
        <v>13</v>
      </c>
      <c r="I262" s="15">
        <v>13.1</v>
      </c>
      <c r="J262" s="15">
        <v>13.1</v>
      </c>
      <c r="K262" s="15">
        <v>13.2</v>
      </c>
    </row>
    <row r="263" spans="1:11" ht="18.75" x14ac:dyDescent="0.2">
      <c r="A263" s="21" t="s">
        <v>165</v>
      </c>
      <c r="B263" s="2" t="s">
        <v>200</v>
      </c>
      <c r="C263" s="15">
        <v>399.5</v>
      </c>
      <c r="D263" s="44">
        <v>405.6</v>
      </c>
      <c r="E263" s="15">
        <v>411</v>
      </c>
      <c r="F263" s="15">
        <v>411.5</v>
      </c>
      <c r="G263" s="15">
        <v>412.4</v>
      </c>
      <c r="H263" s="15">
        <v>416</v>
      </c>
      <c r="I263" s="15">
        <v>417</v>
      </c>
      <c r="J263" s="15">
        <v>416.5</v>
      </c>
      <c r="K263" s="15">
        <v>417.5</v>
      </c>
    </row>
    <row r="264" spans="1:11" ht="18.75" x14ac:dyDescent="0.2">
      <c r="A264" s="20" t="s">
        <v>308</v>
      </c>
      <c r="B264" s="7" t="s">
        <v>89</v>
      </c>
      <c r="C264" s="15">
        <v>7.1</v>
      </c>
      <c r="D264" s="15">
        <v>5.6</v>
      </c>
      <c r="E264" s="46">
        <v>5.3</v>
      </c>
      <c r="F264" s="46">
        <v>5.3</v>
      </c>
      <c r="G264" s="46">
        <v>5.2</v>
      </c>
      <c r="H264" s="46">
        <v>5.2</v>
      </c>
      <c r="I264" s="46">
        <v>5.0999999999999996</v>
      </c>
      <c r="J264" s="46">
        <v>5.0999999999999996</v>
      </c>
      <c r="K264" s="46">
        <v>5</v>
      </c>
    </row>
    <row r="265" spans="1:11" ht="18.75" x14ac:dyDescent="0.2">
      <c r="A265" s="20" t="s">
        <v>166</v>
      </c>
      <c r="B265" s="7" t="s">
        <v>89</v>
      </c>
      <c r="C265" s="44">
        <v>1.42</v>
      </c>
      <c r="D265" s="44">
        <v>1.24</v>
      </c>
      <c r="E265" s="44">
        <v>1.25</v>
      </c>
      <c r="F265" s="44">
        <v>1.25</v>
      </c>
      <c r="G265" s="44">
        <v>1.23</v>
      </c>
      <c r="H265" s="44">
        <v>1.24</v>
      </c>
      <c r="I265" s="44">
        <v>1.22</v>
      </c>
      <c r="J265" s="44">
        <v>1.23</v>
      </c>
      <c r="K265" s="44">
        <v>1.21</v>
      </c>
    </row>
    <row r="266" spans="1:11" ht="18.75" x14ac:dyDescent="0.2">
      <c r="A266" s="20" t="s">
        <v>167</v>
      </c>
      <c r="B266" s="2" t="s">
        <v>200</v>
      </c>
      <c r="C266" s="15">
        <v>48.8</v>
      </c>
      <c r="D266" s="15">
        <v>38.299999999999997</v>
      </c>
      <c r="E266" s="15">
        <v>35.700000000000003</v>
      </c>
      <c r="F266" s="15">
        <v>35.5</v>
      </c>
      <c r="G266" s="15">
        <v>35.200000000000003</v>
      </c>
      <c r="H266" s="15">
        <v>35.1</v>
      </c>
      <c r="I266" s="15">
        <v>34.5</v>
      </c>
      <c r="J266" s="15">
        <v>34.4</v>
      </c>
      <c r="K266" s="15">
        <v>33.799999999999997</v>
      </c>
    </row>
    <row r="267" spans="1:11" ht="37.5" x14ac:dyDescent="0.2">
      <c r="A267" s="20" t="s">
        <v>168</v>
      </c>
      <c r="B267" s="2" t="s">
        <v>200</v>
      </c>
      <c r="C267" s="15">
        <v>9.8000000000000007</v>
      </c>
      <c r="D267" s="15">
        <v>8.5</v>
      </c>
      <c r="E267" s="15">
        <v>8.4</v>
      </c>
      <c r="F267" s="15">
        <v>8.4</v>
      </c>
      <c r="G267" s="15">
        <v>8.3000000000000007</v>
      </c>
      <c r="H267" s="15">
        <v>8.3000000000000007</v>
      </c>
      <c r="I267" s="15">
        <v>8.1999999999999993</v>
      </c>
      <c r="J267" s="15">
        <v>8.1999999999999993</v>
      </c>
      <c r="K267" s="15">
        <v>8.1</v>
      </c>
    </row>
    <row r="268" spans="1:11" ht="56.25" x14ac:dyDescent="0.2">
      <c r="A268" s="21" t="s">
        <v>169</v>
      </c>
      <c r="B268" s="7" t="s">
        <v>304</v>
      </c>
      <c r="C268" s="15">
        <v>1.2</v>
      </c>
      <c r="D268" s="15">
        <v>1</v>
      </c>
      <c r="E268" s="15">
        <v>1</v>
      </c>
      <c r="F268" s="15">
        <v>1</v>
      </c>
      <c r="G268" s="15">
        <v>0.9</v>
      </c>
      <c r="H268" s="15">
        <v>1</v>
      </c>
      <c r="I268" s="15">
        <v>0.9</v>
      </c>
      <c r="J268" s="15">
        <v>0.9</v>
      </c>
      <c r="K268" s="15">
        <v>0.8</v>
      </c>
    </row>
    <row r="269" spans="1:11" ht="37.5" x14ac:dyDescent="0.2">
      <c r="A269" s="21" t="s">
        <v>202</v>
      </c>
      <c r="B269" s="2" t="s">
        <v>200</v>
      </c>
      <c r="C269" s="15">
        <v>452.2</v>
      </c>
      <c r="D269" s="15">
        <v>440.9</v>
      </c>
      <c r="E269" s="15">
        <v>433.3</v>
      </c>
      <c r="F269" s="15">
        <v>426.2</v>
      </c>
      <c r="G269" s="15">
        <v>426.8</v>
      </c>
      <c r="H269" s="15">
        <v>420.1</v>
      </c>
      <c r="I269" s="15">
        <v>420.6</v>
      </c>
      <c r="J269" s="15">
        <v>414.2</v>
      </c>
      <c r="K269" s="15">
        <v>414.6</v>
      </c>
    </row>
    <row r="270" spans="1:11" ht="18.75" x14ac:dyDescent="0.2">
      <c r="A270" s="4" t="s">
        <v>170</v>
      </c>
      <c r="B270" s="2" t="s">
        <v>132</v>
      </c>
      <c r="C270" s="15">
        <v>100418.24000000001</v>
      </c>
      <c r="D270" s="15">
        <v>112004.54604</v>
      </c>
      <c r="E270" s="15">
        <v>120712.00010999999</v>
      </c>
      <c r="F270" s="15">
        <v>129553.999579</v>
      </c>
      <c r="G270" s="15">
        <v>132272.99976000001</v>
      </c>
      <c r="H270" s="15">
        <v>139398.99969321999</v>
      </c>
      <c r="I270" s="15">
        <v>143927.00038108</v>
      </c>
      <c r="J270" s="15">
        <v>150537.99997464399</v>
      </c>
      <c r="K270" s="15">
        <v>157653.000259864</v>
      </c>
    </row>
    <row r="271" spans="1:11" ht="56.25" x14ac:dyDescent="0.2">
      <c r="A271" s="5" t="s">
        <v>171</v>
      </c>
      <c r="B271" s="2" t="s">
        <v>172</v>
      </c>
      <c r="C271" s="15">
        <v>2943.3</v>
      </c>
      <c r="D271" s="15">
        <v>3914.5</v>
      </c>
      <c r="E271" s="15">
        <v>1300</v>
      </c>
      <c r="F271" s="15">
        <v>1100</v>
      </c>
      <c r="G271" s="15">
        <v>1000</v>
      </c>
      <c r="H271" s="15">
        <v>1000</v>
      </c>
      <c r="I271" s="15">
        <v>600</v>
      </c>
      <c r="J271" s="15">
        <v>800</v>
      </c>
      <c r="K271" s="15">
        <v>450</v>
      </c>
    </row>
    <row r="272" spans="1:11" ht="21.75" customHeight="1" x14ac:dyDescent="0.2">
      <c r="A272" s="21" t="s">
        <v>173</v>
      </c>
      <c r="B272" s="7" t="s">
        <v>89</v>
      </c>
      <c r="C272" s="15">
        <v>21.8</v>
      </c>
      <c r="D272" s="15">
        <v>24.7</v>
      </c>
      <c r="E272" s="47">
        <v>26.1</v>
      </c>
      <c r="F272" s="47">
        <v>26.8</v>
      </c>
      <c r="G272" s="47">
        <v>27.2</v>
      </c>
      <c r="H272" s="47">
        <v>27.9</v>
      </c>
      <c r="I272" s="47">
        <v>28.4</v>
      </c>
      <c r="J272" s="47">
        <v>28.4</v>
      </c>
      <c r="K272" s="47">
        <v>29.9</v>
      </c>
    </row>
    <row r="273" spans="1:11" ht="18.75" x14ac:dyDescent="0.2">
      <c r="A273" s="9" t="s">
        <v>174</v>
      </c>
      <c r="B273" s="2"/>
      <c r="C273" s="15"/>
      <c r="D273" s="15"/>
      <c r="E273" s="15"/>
      <c r="F273" s="15"/>
      <c r="G273" s="15"/>
      <c r="H273" s="15"/>
      <c r="I273" s="15"/>
      <c r="J273" s="15"/>
      <c r="K273" s="15"/>
    </row>
    <row r="274" spans="1:11" ht="18.75" x14ac:dyDescent="0.2">
      <c r="A274" s="5" t="s">
        <v>175</v>
      </c>
      <c r="B274" s="7" t="s">
        <v>304</v>
      </c>
      <c r="C274" s="44">
        <v>62874</v>
      </c>
      <c r="D274" s="44">
        <v>65910</v>
      </c>
      <c r="E274" s="44">
        <v>67907</v>
      </c>
      <c r="F274" s="44">
        <v>68907</v>
      </c>
      <c r="G274" s="44">
        <v>69127</v>
      </c>
      <c r="H274" s="44">
        <v>69127</v>
      </c>
      <c r="I274" s="44">
        <v>69347</v>
      </c>
      <c r="J274" s="44">
        <v>69347</v>
      </c>
      <c r="K274" s="44">
        <v>69567</v>
      </c>
    </row>
    <row r="275" spans="1:11" ht="41.25" customHeight="1" x14ac:dyDescent="0.2">
      <c r="A275" s="5" t="s">
        <v>176</v>
      </c>
      <c r="B275" s="2" t="s">
        <v>200</v>
      </c>
      <c r="C275" s="44">
        <v>120.85599999999999</v>
      </c>
      <c r="D275" s="44">
        <v>121.64700000000001</v>
      </c>
      <c r="E275" s="44">
        <v>123.22</v>
      </c>
      <c r="F275" s="44">
        <v>124.218</v>
      </c>
      <c r="G275" s="44">
        <v>124.29</v>
      </c>
      <c r="H275" s="44">
        <v>125.27500000000001</v>
      </c>
      <c r="I275" s="44">
        <v>125.34099999999999</v>
      </c>
      <c r="J275" s="44">
        <v>126.333</v>
      </c>
      <c r="K275" s="44">
        <v>126.396</v>
      </c>
    </row>
    <row r="276" spans="1:11" ht="18.75" x14ac:dyDescent="0.2">
      <c r="A276" s="5" t="s">
        <v>177</v>
      </c>
      <c r="B276" s="2" t="s">
        <v>200</v>
      </c>
      <c r="C276" s="44">
        <v>120.59</v>
      </c>
      <c r="D276" s="44">
        <v>121.35</v>
      </c>
      <c r="E276" s="44">
        <v>122.9</v>
      </c>
      <c r="F276" s="44">
        <v>123.895</v>
      </c>
      <c r="G276" s="44">
        <v>123.955</v>
      </c>
      <c r="H276" s="44">
        <v>124.93</v>
      </c>
      <c r="I276" s="44">
        <v>124.986</v>
      </c>
      <c r="J276" s="44">
        <v>125.971</v>
      </c>
      <c r="K276" s="44">
        <v>126.021</v>
      </c>
    </row>
    <row r="277" spans="1:11" ht="18.75" x14ac:dyDescent="0.2">
      <c r="A277" s="4" t="s">
        <v>178</v>
      </c>
      <c r="B277" s="2" t="s">
        <v>200</v>
      </c>
      <c r="C277" s="44">
        <v>0.26600000000000001</v>
      </c>
      <c r="D277" s="44">
        <v>0.29699999999999999</v>
      </c>
      <c r="E277" s="44">
        <v>0.32</v>
      </c>
      <c r="F277" s="44">
        <v>0.32300000000000001</v>
      </c>
      <c r="G277" s="44">
        <v>0.33500000000000002</v>
      </c>
      <c r="H277" s="44">
        <v>0.34499999999999997</v>
      </c>
      <c r="I277" s="44">
        <v>0.35499999999999998</v>
      </c>
      <c r="J277" s="44">
        <v>0.36199999999999999</v>
      </c>
      <c r="K277" s="44">
        <v>0.375</v>
      </c>
    </row>
    <row r="278" spans="1:11" ht="37.5" x14ac:dyDescent="0.2">
      <c r="A278" s="5" t="s">
        <v>179</v>
      </c>
      <c r="B278" s="2" t="s">
        <v>200</v>
      </c>
      <c r="C278" s="44">
        <v>9.0370000000000008</v>
      </c>
      <c r="D278" s="44">
        <v>8.2710000000000008</v>
      </c>
      <c r="E278" s="44">
        <v>8</v>
      </c>
      <c r="F278" s="44">
        <v>7.74</v>
      </c>
      <c r="G278" s="44">
        <v>7.7850000000000001</v>
      </c>
      <c r="H278" s="44">
        <v>7.44</v>
      </c>
      <c r="I278" s="44">
        <v>7.4850000000000003</v>
      </c>
      <c r="J278" s="44">
        <v>7.19</v>
      </c>
      <c r="K278" s="44">
        <v>7.2350000000000003</v>
      </c>
    </row>
    <row r="279" spans="1:11" ht="37.5" x14ac:dyDescent="0.2">
      <c r="A279" s="5" t="s">
        <v>180</v>
      </c>
      <c r="B279" s="2" t="s">
        <v>200</v>
      </c>
      <c r="C279" s="44">
        <v>21.768000000000001</v>
      </c>
      <c r="D279" s="44">
        <v>17.699000000000002</v>
      </c>
      <c r="E279" s="44">
        <v>17.68</v>
      </c>
      <c r="F279" s="44">
        <v>17.18</v>
      </c>
      <c r="G279" s="44">
        <v>17.23</v>
      </c>
      <c r="H279" s="44">
        <v>16.78</v>
      </c>
      <c r="I279" s="44">
        <v>16.829999999999998</v>
      </c>
      <c r="J279" s="44">
        <v>16.43</v>
      </c>
      <c r="K279" s="44">
        <v>16.48</v>
      </c>
    </row>
    <row r="280" spans="1:11" ht="18.75" x14ac:dyDescent="0.2">
      <c r="A280" s="5" t="s">
        <v>181</v>
      </c>
      <c r="B280" s="2" t="s">
        <v>200</v>
      </c>
      <c r="C280" s="44">
        <v>20.204999999999998</v>
      </c>
      <c r="D280" s="44">
        <v>16.474</v>
      </c>
      <c r="E280" s="44">
        <v>16.48</v>
      </c>
      <c r="F280" s="44">
        <v>16.079999999999998</v>
      </c>
      <c r="G280" s="44">
        <v>16.13</v>
      </c>
      <c r="H280" s="44">
        <v>15.68</v>
      </c>
      <c r="I280" s="44">
        <v>15.73</v>
      </c>
      <c r="J280" s="44">
        <v>15.42</v>
      </c>
      <c r="K280" s="44">
        <v>15.475</v>
      </c>
    </row>
    <row r="281" spans="1:11" ht="37.5" x14ac:dyDescent="0.2">
      <c r="A281" s="5" t="s">
        <v>182</v>
      </c>
      <c r="B281" s="2" t="s">
        <v>200</v>
      </c>
      <c r="C281" s="44">
        <v>44.581000000000003</v>
      </c>
      <c r="D281" s="44">
        <v>41.911999999999999</v>
      </c>
      <c r="E281" s="44">
        <v>40.299999999999997</v>
      </c>
      <c r="F281" s="44">
        <v>38.619999999999997</v>
      </c>
      <c r="G281" s="44">
        <v>38.67</v>
      </c>
      <c r="H281" s="44">
        <v>37.299999999999997</v>
      </c>
      <c r="I281" s="44">
        <v>37.36</v>
      </c>
      <c r="J281" s="44">
        <v>36.229999999999997</v>
      </c>
      <c r="K281" s="44">
        <v>36.270000000000003</v>
      </c>
    </row>
    <row r="282" spans="1:11" ht="18.75" x14ac:dyDescent="0.2">
      <c r="A282" s="5" t="s">
        <v>181</v>
      </c>
      <c r="B282" s="2" t="s">
        <v>200</v>
      </c>
      <c r="C282" s="44">
        <v>37.619</v>
      </c>
      <c r="D282" s="44">
        <v>36.35</v>
      </c>
      <c r="E282" s="44">
        <v>35.1</v>
      </c>
      <c r="F282" s="44">
        <v>34</v>
      </c>
      <c r="G282" s="44">
        <v>34.08</v>
      </c>
      <c r="H282" s="44">
        <v>33.049999999999997</v>
      </c>
      <c r="I282" s="44">
        <v>33.08</v>
      </c>
      <c r="J282" s="44">
        <v>32.15</v>
      </c>
      <c r="K282" s="44">
        <v>32.200000000000003</v>
      </c>
    </row>
    <row r="283" spans="1:11" ht="18.75" x14ac:dyDescent="0.2">
      <c r="A283" s="1" t="s">
        <v>183</v>
      </c>
      <c r="B283" s="2" t="s">
        <v>157</v>
      </c>
      <c r="C283" s="44"/>
      <c r="D283" s="44"/>
      <c r="E283" s="44"/>
      <c r="F283" s="44"/>
      <c r="G283" s="44"/>
      <c r="H283" s="44"/>
      <c r="I283" s="44"/>
      <c r="J283" s="44"/>
      <c r="K283" s="44"/>
    </row>
    <row r="284" spans="1:11" ht="37.5" x14ac:dyDescent="0.2">
      <c r="A284" s="5" t="s">
        <v>184</v>
      </c>
      <c r="B284" s="2" t="s">
        <v>200</v>
      </c>
      <c r="C284" s="44">
        <v>5.5270000000000001</v>
      </c>
      <c r="D284" s="44">
        <v>3.7240000000000002</v>
      </c>
      <c r="E284" s="44">
        <v>3.3839999999999999</v>
      </c>
      <c r="F284" s="44">
        <v>3.024</v>
      </c>
      <c r="G284" s="44">
        <v>3.0760000000000001</v>
      </c>
      <c r="H284" s="44">
        <v>2.7029999999999998</v>
      </c>
      <c r="I284" s="44">
        <v>2.7559999999999998</v>
      </c>
      <c r="J284" s="44">
        <v>2.363</v>
      </c>
      <c r="K284" s="44">
        <v>2.4159999999999999</v>
      </c>
    </row>
    <row r="285" spans="1:11" ht="37.5" x14ac:dyDescent="0.2">
      <c r="A285" s="5" t="s">
        <v>185</v>
      </c>
      <c r="B285" s="2" t="s">
        <v>200</v>
      </c>
      <c r="C285" s="44">
        <v>11.358000000000001</v>
      </c>
      <c r="D285" s="44">
        <v>9.5719999999999992</v>
      </c>
      <c r="E285" s="44">
        <v>8.9499999999999993</v>
      </c>
      <c r="F285" s="44">
        <v>8.34</v>
      </c>
      <c r="G285" s="44">
        <v>8.3699999999999992</v>
      </c>
      <c r="H285" s="44">
        <v>7.89</v>
      </c>
      <c r="I285" s="44">
        <v>7.92</v>
      </c>
      <c r="J285" s="44">
        <v>7.5</v>
      </c>
      <c r="K285" s="44">
        <v>7.53</v>
      </c>
    </row>
    <row r="286" spans="1:11" ht="18.75" x14ac:dyDescent="0.2">
      <c r="A286" s="1" t="s">
        <v>186</v>
      </c>
      <c r="B286" s="2"/>
      <c r="C286" s="45"/>
      <c r="D286" s="45"/>
      <c r="E286" s="45"/>
      <c r="F286" s="45"/>
      <c r="G286" s="45"/>
      <c r="H286" s="45"/>
      <c r="I286" s="45"/>
      <c r="J286" s="45"/>
      <c r="K286" s="45"/>
    </row>
    <row r="287" spans="1:11" ht="18.75" x14ac:dyDescent="0.2">
      <c r="A287" s="4" t="s">
        <v>187</v>
      </c>
      <c r="B287" s="11"/>
      <c r="C287" s="44"/>
      <c r="D287" s="44"/>
      <c r="E287" s="44"/>
      <c r="F287" s="44"/>
      <c r="G287" s="44"/>
      <c r="H287" s="44"/>
      <c r="I287" s="44"/>
      <c r="J287" s="44"/>
      <c r="K287" s="44"/>
    </row>
    <row r="288" spans="1:11" ht="18.75" x14ac:dyDescent="0.2">
      <c r="A288" s="4" t="s">
        <v>188</v>
      </c>
      <c r="B288" s="2" t="s">
        <v>189</v>
      </c>
      <c r="C288" s="44">
        <v>109.5</v>
      </c>
      <c r="D288" s="44">
        <v>102.4</v>
      </c>
      <c r="E288" s="44">
        <v>99.331797235023046</v>
      </c>
      <c r="F288" s="44">
        <v>96.151765705895997</v>
      </c>
      <c r="G288" s="44">
        <v>96.768222136521416</v>
      </c>
      <c r="H288" s="44">
        <v>94.324807587654519</v>
      </c>
      <c r="I288" s="44">
        <v>94.860066671835014</v>
      </c>
      <c r="J288" s="44">
        <v>93.57059053578412</v>
      </c>
      <c r="K288" s="44">
        <v>94.030083391785539</v>
      </c>
    </row>
    <row r="289" spans="1:11" ht="37.5" x14ac:dyDescent="0.2">
      <c r="A289" s="4" t="s">
        <v>190</v>
      </c>
      <c r="B289" s="2" t="s">
        <v>305</v>
      </c>
      <c r="C289" s="44">
        <v>53.4</v>
      </c>
      <c r="D289" s="44">
        <v>52.4</v>
      </c>
      <c r="E289" s="44">
        <v>51.612903225806448</v>
      </c>
      <c r="F289" s="44">
        <v>50.768874121010739</v>
      </c>
      <c r="G289" s="44">
        <v>51.060547628229848</v>
      </c>
      <c r="H289" s="44">
        <v>49.910596283915112</v>
      </c>
      <c r="I289" s="44">
        <v>50.003876269478255</v>
      </c>
      <c r="J289" s="44">
        <v>49.041845913179507</v>
      </c>
      <c r="K289" s="44">
        <v>49.099836333878891</v>
      </c>
    </row>
    <row r="290" spans="1:11" ht="37.5" x14ac:dyDescent="0.2">
      <c r="A290" s="4" t="s">
        <v>191</v>
      </c>
      <c r="B290" s="2" t="s">
        <v>305</v>
      </c>
      <c r="C290" s="44">
        <v>48.9</v>
      </c>
      <c r="D290" s="44">
        <v>47.8</v>
      </c>
      <c r="E290" s="44">
        <v>46.927803379416282</v>
      </c>
      <c r="F290" s="44">
        <v>46.055173479638363</v>
      </c>
      <c r="G290" s="44">
        <v>45.815657539529504</v>
      </c>
      <c r="H290" s="44">
        <v>44.779600404260286</v>
      </c>
      <c r="I290" s="44">
        <v>44.499573610357388</v>
      </c>
      <c r="J290" s="44">
        <v>43.879546343371139</v>
      </c>
      <c r="K290" s="44">
        <v>43.566362715298887</v>
      </c>
    </row>
    <row r="291" spans="1:11" ht="37.5" x14ac:dyDescent="0.2">
      <c r="A291" s="4" t="s">
        <v>192</v>
      </c>
      <c r="B291" s="2" t="s">
        <v>204</v>
      </c>
      <c r="C291" s="44">
        <v>743</v>
      </c>
      <c r="D291" s="44">
        <v>743</v>
      </c>
      <c r="E291" s="44">
        <v>745.4126473740622</v>
      </c>
      <c r="F291" s="44">
        <v>748.90658174097666</v>
      </c>
      <c r="G291" s="44">
        <v>751.00286532951293</v>
      </c>
      <c r="H291" s="44">
        <v>739.46708463949835</v>
      </c>
      <c r="I291" s="44">
        <v>741.53347957797973</v>
      </c>
      <c r="J291" s="44">
        <v>731.82474226804129</v>
      </c>
      <c r="K291" s="44">
        <v>733.86581469648559</v>
      </c>
    </row>
    <row r="292" spans="1:11" ht="37.5" x14ac:dyDescent="0.2">
      <c r="A292" s="4" t="s">
        <v>193</v>
      </c>
      <c r="B292" s="6" t="s">
        <v>194</v>
      </c>
      <c r="C292" s="44">
        <v>273.2</v>
      </c>
      <c r="D292" s="44">
        <v>272.39999999999998</v>
      </c>
      <c r="E292" s="44">
        <v>273.73669530471733</v>
      </c>
      <c r="F292" s="44">
        <v>274.21900846210394</v>
      </c>
      <c r="G292" s="44">
        <v>273.88094437376191</v>
      </c>
      <c r="H292" s="44">
        <v>275.25524895042435</v>
      </c>
      <c r="I292" s="44">
        <v>274.65648817585577</v>
      </c>
      <c r="J292" s="44">
        <v>275.8419899925251</v>
      </c>
      <c r="K292" s="44">
        <v>275.02386123564759</v>
      </c>
    </row>
    <row r="293" spans="1:11" ht="18.75" x14ac:dyDescent="0.2">
      <c r="A293" s="4" t="s">
        <v>195</v>
      </c>
      <c r="B293" s="2"/>
      <c r="C293" s="44"/>
      <c r="D293" s="44"/>
      <c r="E293" s="44"/>
      <c r="F293" s="44"/>
      <c r="G293" s="44"/>
      <c r="H293" s="44"/>
      <c r="I293" s="44"/>
      <c r="J293" s="44"/>
      <c r="K293" s="44"/>
    </row>
    <row r="294" spans="1:11" ht="18.75" x14ac:dyDescent="0.2">
      <c r="A294" s="4" t="s">
        <v>196</v>
      </c>
      <c r="B294" s="6" t="s">
        <v>306</v>
      </c>
      <c r="C294" s="44">
        <v>6.15</v>
      </c>
      <c r="D294" s="44">
        <v>6.093</v>
      </c>
      <c r="E294" s="44">
        <v>6.0750000000000002</v>
      </c>
      <c r="F294" s="44">
        <v>6.05</v>
      </c>
      <c r="G294" s="44">
        <v>6.0620000000000003</v>
      </c>
      <c r="H294" s="44">
        <v>6.0369999999999999</v>
      </c>
      <c r="I294" s="44">
        <v>6.0490000000000004</v>
      </c>
      <c r="J294" s="44">
        <v>6.0179999999999998</v>
      </c>
      <c r="K294" s="44">
        <v>6.0309999999999997</v>
      </c>
    </row>
    <row r="295" spans="1:11" ht="18.75" x14ac:dyDescent="0.2">
      <c r="A295" s="4" t="s">
        <v>197</v>
      </c>
      <c r="B295" s="6" t="s">
        <v>306</v>
      </c>
      <c r="C295" s="44">
        <v>16.992999999999999</v>
      </c>
      <c r="D295" s="44">
        <v>16.736000000000001</v>
      </c>
      <c r="E295" s="44">
        <v>16.628</v>
      </c>
      <c r="F295" s="44">
        <v>16.513999999999999</v>
      </c>
      <c r="G295" s="44">
        <v>16.558</v>
      </c>
      <c r="H295" s="44">
        <v>16.420000000000002</v>
      </c>
      <c r="I295" s="44">
        <v>16.483000000000001</v>
      </c>
      <c r="J295" s="44">
        <v>16.338000000000001</v>
      </c>
      <c r="K295" s="44">
        <v>16.402999999999999</v>
      </c>
    </row>
    <row r="300" spans="1:11" x14ac:dyDescent="0.2">
      <c r="C300" s="38"/>
      <c r="D300" s="38"/>
    </row>
  </sheetData>
  <mergeCells count="15">
    <mergeCell ref="A8:K8"/>
    <mergeCell ref="A10:A12"/>
    <mergeCell ref="B10:B12"/>
    <mergeCell ref="F10:K10"/>
    <mergeCell ref="C11:C12"/>
    <mergeCell ref="D11:D12"/>
    <mergeCell ref="E11:E12"/>
    <mergeCell ref="F11:G11"/>
    <mergeCell ref="H11:I11"/>
    <mergeCell ref="J11:K11"/>
    <mergeCell ref="H1:K1"/>
    <mergeCell ref="H2:K2"/>
    <mergeCell ref="H4:K4"/>
    <mergeCell ref="H5:K5"/>
    <mergeCell ref="H6:K6"/>
  </mergeCells>
  <phoneticPr fontId="5" type="noConversion"/>
  <dataValidations count="9">
    <dataValidation type="decimal" showInputMessage="1" showErrorMessage="1" errorTitle="Вводить можно только числа!" error="Ошибка ввода данных, см. методические рекомендации Раздел 1." sqref="C234:D234 F234:K234">
      <formula1>SUM(C236,C237)</formula1>
      <formula2>9.99999999999999E+132</formula2>
    </dataValidation>
    <dataValidation type="decimal" showInputMessage="1" showErrorMessage="1" errorTitle="Ошибка!" error="Ошибка ввода данных, см. методические рекомендации Раздел 1." sqref="C237:D237 F237:K237 F229:K229">
      <formula1>0</formula1>
      <formula2>C226-SUM(0,C228)</formula2>
    </dataValidation>
    <dataValidation type="decimal" showInputMessage="1" showErrorMessage="1" errorTitle="Ошибка!" error="Ошибка ввода данных, см. методические рекомендации Раздел 1." sqref="C236:D236 F236:K236 G228:K228">
      <formula1>0</formula1>
      <formula2>C226-SUM(0,C229)</formula2>
    </dataValidation>
    <dataValidation type="decimal" showInputMessage="1" showErrorMessage="1" errorTitle="Вводить можно только числа!" error="Ошибка ввода данных, см. методические рекомендации Раздел 1." sqref="D222 F222:K222">
      <formula1>SUM(D224,D226,D227)</formula1>
      <formula2>9.99999999999999E+132</formula2>
    </dataValidation>
    <dataValidation type="decimal" showInputMessage="1" showErrorMessage="1" errorTitle="Ошибка!" error="Ошибка ввода данных, см. методические рекомендации Раздел 1." sqref="F226">
      <formula1>SUM(F228,F229)</formula1>
      <formula2>F221-SUM(F225,F223)</formula2>
    </dataValidation>
    <dataValidation type="decimal" showInputMessage="1" showErrorMessage="1" errorTitle="Ошибка!" error="Ошибка ввода данных, см. методические рекомендации Раздел 1." sqref="F223:K223">
      <formula1>F224</formula1>
      <formula2>F221-SUM(F225,F226)</formula2>
    </dataValidation>
    <dataValidation type="decimal" showInputMessage="1" showErrorMessage="1" errorTitle="Ошибка!" error="Ошибка ввода данных, см. методические рекомендации Раздел 1." sqref="F225:K225">
      <formula1>0</formula1>
      <formula2>F221-SUM(F223,F226)</formula2>
    </dataValidation>
    <dataValidation type="decimal" showInputMessage="1" showErrorMessage="1" errorTitle="Ошибка!" error="Ошибка ввода данных, см. методические рекомендации Раздел 1." sqref="F224:K224">
      <formula1>0</formula1>
      <formula2>F223</formula2>
    </dataValidation>
    <dataValidation type="decimal" allowBlank="1" showInputMessage="1" showErrorMessage="1" errorTitle="Вводить можно только числа!" error="Ошибка ввода данных, см. методические рекомендации Раздел 1." sqref="D221 F228 F230:K231 G226:K226 F221:K221 F218:K218 F235:K235 F216:K216">
      <formula1>0</formula1>
      <formula2>9.99999999999999E+132</formula2>
    </dataValidation>
  </dataValidations>
  <pageMargins left="0.59055118110236227" right="0.39370078740157483" top="0.86614173228346458" bottom="0.26" header="0" footer="0.15748031496062992"/>
  <pageSetup paperSize="9" scale="54" fitToHeight="0" orientation="landscape" r:id="rId1"/>
  <headerFooter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Лист1!Заголовки_для_печати</vt:lpstr>
    </vt:vector>
  </TitlesOfParts>
  <Company>economy.gov.ru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Borovaya</dc:creator>
  <cp:lastModifiedBy>user</cp:lastModifiedBy>
  <cp:lastPrinted>2014-10-02T06:50:25Z</cp:lastPrinted>
  <dcterms:created xsi:type="dcterms:W3CDTF">2013-05-25T16:45:04Z</dcterms:created>
  <dcterms:modified xsi:type="dcterms:W3CDTF">2014-10-08T07:39:26Z</dcterms:modified>
</cp:coreProperties>
</file>